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gif" ContentType="image/gif"/>
  <Default Extension="vml" ContentType="application/vnd.openxmlformats-officedocument.vmlDrawing"/>
  <Override PartName="/xl/comments1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Default Extension="png" ContentType="image/png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jpe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8915" windowHeight="8505"/>
  </bookViews>
  <sheets>
    <sheet name="Gráfico 1" sheetId="1" r:id="rId1"/>
    <sheet name="Gráfico 2" sheetId="2" r:id="rId2"/>
    <sheet name="Gráfico 3" sheetId="3" r:id="rId3"/>
    <sheet name="Gráfico 4" sheetId="4" r:id="rId4"/>
    <sheet name="Gráfico 5" sheetId="6" r:id="rId5"/>
    <sheet name="Gráfico 6" sheetId="7" r:id="rId6"/>
    <sheet name="Gráfico 7" sheetId="8" r:id="rId7"/>
    <sheet name="Gráfico 8" sheetId="9" r:id="rId8"/>
    <sheet name="Gráfico 9" sheetId="10" r:id="rId9"/>
    <sheet name="Gráfico 9b" sheetId="11" r:id="rId10"/>
    <sheet name="Gráfico 10 y 10b" sheetId="12" r:id="rId11"/>
    <sheet name="Gráfico 11" sheetId="13" r:id="rId12"/>
    <sheet name="Gráfico 12" sheetId="14" r:id="rId13"/>
    <sheet name="Gráfico 13" sheetId="15" r:id="rId14"/>
    <sheet name="Gráfico 14" sheetId="16" r:id="rId15"/>
    <sheet name="Gráfico 15" sheetId="17" r:id="rId16"/>
    <sheet name="Gráfico 16" sheetId="18" r:id="rId17"/>
  </sheets>
  <externalReferences>
    <externalReference r:id="rId18"/>
    <externalReference r:id="rId19"/>
    <externalReference r:id="rId20"/>
    <externalReference r:id="rId21"/>
  </externalReferences>
  <definedNames>
    <definedName name="_ftn1" localSheetId="12">'Gráfico 12'!$A$32</definedName>
  </definedNames>
  <calcPr calcId="125725"/>
</workbook>
</file>

<file path=xl/calcChain.xml><?xml version="1.0" encoding="utf-8"?>
<calcChain xmlns="http://schemas.openxmlformats.org/spreadsheetml/2006/main">
  <c r="G20" i="18"/>
  <c r="D20"/>
  <c r="H20" s="1"/>
  <c r="G19"/>
  <c r="H19" s="1"/>
  <c r="D19"/>
  <c r="G18"/>
  <c r="D18"/>
  <c r="H18" s="1"/>
  <c r="G17"/>
  <c r="H17" s="1"/>
  <c r="D17"/>
  <c r="G16"/>
  <c r="D16"/>
  <c r="H16" s="1"/>
  <c r="G15"/>
  <c r="H15" s="1"/>
  <c r="D15"/>
  <c r="G14"/>
  <c r="D14"/>
  <c r="H14" s="1"/>
  <c r="G13"/>
  <c r="H13" s="1"/>
  <c r="D13"/>
  <c r="G12"/>
  <c r="D12"/>
  <c r="H12" s="1"/>
  <c r="G11"/>
  <c r="H11" s="1"/>
  <c r="D11"/>
  <c r="G10"/>
  <c r="D10"/>
  <c r="H10" s="1"/>
  <c r="G9"/>
  <c r="H9" s="1"/>
  <c r="D9"/>
  <c r="G8"/>
  <c r="D8"/>
  <c r="H8" s="1"/>
  <c r="L26" i="16" l="1"/>
  <c r="K25"/>
  <c r="L25" s="1"/>
  <c r="E25"/>
  <c r="F25" s="1"/>
  <c r="K24"/>
  <c r="L24" s="1"/>
  <c r="E24"/>
  <c r="F24" s="1"/>
  <c r="K23"/>
  <c r="L23" s="1"/>
  <c r="E23"/>
  <c r="F23" s="1"/>
  <c r="K22"/>
  <c r="L22" s="1"/>
  <c r="E22"/>
  <c r="F22" s="1"/>
  <c r="K21"/>
  <c r="L21" s="1"/>
  <c r="E21"/>
  <c r="F21" s="1"/>
  <c r="K20"/>
  <c r="L20" s="1"/>
  <c r="E20"/>
  <c r="F20" s="1"/>
  <c r="K19"/>
  <c r="L19" s="1"/>
  <c r="E19"/>
  <c r="F19" s="1"/>
  <c r="K18"/>
  <c r="L18" s="1"/>
  <c r="E18"/>
  <c r="F18" s="1"/>
  <c r="K17"/>
  <c r="L17" s="1"/>
  <c r="E17"/>
  <c r="F17" s="1"/>
  <c r="K16"/>
  <c r="L16" s="1"/>
  <c r="E16"/>
  <c r="F16" s="1"/>
  <c r="K15"/>
  <c r="L15" s="1"/>
  <c r="E15"/>
  <c r="F15" s="1"/>
  <c r="K14"/>
  <c r="L14" s="1"/>
  <c r="E14"/>
  <c r="F14" s="1"/>
  <c r="K13"/>
  <c r="L13" s="1"/>
  <c r="E13"/>
  <c r="F13" s="1"/>
  <c r="K12"/>
  <c r="L12" s="1"/>
  <c r="E12"/>
  <c r="F12" s="1"/>
  <c r="K11"/>
  <c r="L11" s="1"/>
  <c r="E11"/>
  <c r="F11" s="1"/>
  <c r="K10"/>
  <c r="L10" s="1"/>
  <c r="E10"/>
  <c r="F10" s="1"/>
  <c r="K9"/>
  <c r="L9" s="1"/>
  <c r="E9"/>
  <c r="F9" s="1"/>
  <c r="K8"/>
  <c r="L8" s="1"/>
  <c r="E8"/>
  <c r="F8" s="1"/>
  <c r="K7"/>
  <c r="L7" s="1"/>
  <c r="E7"/>
  <c r="F7" s="1"/>
  <c r="K6"/>
  <c r="L6" s="1"/>
  <c r="E6"/>
  <c r="F6" s="1"/>
  <c r="K5"/>
  <c r="L5" s="1"/>
  <c r="E5"/>
  <c r="F5" s="1"/>
  <c r="D5" i="1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4"/>
  <c r="D11" i="7" l="1"/>
  <c r="C11"/>
  <c r="B11"/>
  <c r="E10"/>
  <c r="E9"/>
  <c r="E8"/>
  <c r="E7"/>
</calcChain>
</file>

<file path=xl/comments1.xml><?xml version="1.0" encoding="utf-8"?>
<comments xmlns="http://schemas.openxmlformats.org/spreadsheetml/2006/main">
  <authors>
    <author>Usuario</author>
  </authors>
  <commentList>
    <comment ref="C58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total</t>
        </r>
      </text>
    </comment>
  </commentList>
</comments>
</file>

<file path=xl/sharedStrings.xml><?xml version="1.0" encoding="utf-8"?>
<sst xmlns="http://schemas.openxmlformats.org/spreadsheetml/2006/main" count="238" uniqueCount="189">
  <si>
    <t>Gráfico 1. Ventas o licenciamientos de vehículos en países y años seleccionados, unidades, 1970-1995</t>
  </si>
  <si>
    <t>Estados Unidos</t>
  </si>
  <si>
    <t>Japón</t>
  </si>
  <si>
    <t>Francia</t>
  </si>
  <si>
    <t>Brasil</t>
  </si>
  <si>
    <t>Argentina</t>
  </si>
  <si>
    <t>Nota: para EE. UU. solo se contabilizan automóviles (para el resto, vehículos totales)</t>
  </si>
  <si>
    <r>
      <t>Fuente</t>
    </r>
    <r>
      <rPr>
        <sz val="11"/>
        <color rgb="FF000000"/>
        <rFont val="Times New Roman"/>
        <family val="1"/>
      </rPr>
      <t xml:space="preserve">: basada en datos de Barbero y Motta (2007), Anfavea (2008), </t>
    </r>
    <r>
      <rPr>
        <i/>
        <sz val="11"/>
        <color rgb="FF000000"/>
        <rFont val="Times New Roman"/>
        <family val="1"/>
      </rPr>
      <t xml:space="preserve">U.S. Statistical Abstracts </t>
    </r>
    <r>
      <rPr>
        <sz val="11"/>
        <color rgb="FF000000"/>
        <rFont val="Times New Roman"/>
        <family val="1"/>
      </rPr>
      <t>(varios años-b)</t>
    </r>
    <r>
      <rPr>
        <i/>
        <sz val="11"/>
        <color rgb="FF000000"/>
        <rFont val="Times New Roman"/>
        <family val="1"/>
      </rPr>
      <t xml:space="preserve">, </t>
    </r>
    <r>
      <rPr>
        <sz val="11"/>
        <color rgb="FF000000"/>
        <rFont val="Times New Roman"/>
        <family val="1"/>
      </rPr>
      <t>Anuarios de las Cámaras Francesas (2012) y Japonesas (2012) de fabricantes.</t>
    </r>
  </si>
  <si>
    <t>Millones U$S de 1970</t>
  </si>
  <si>
    <t>Impo total</t>
  </si>
  <si>
    <t>Expo total</t>
  </si>
  <si>
    <t>SALDO</t>
  </si>
  <si>
    <t>Gráfico 2. Exportaciones e importaciones de autopartes y vehículos, y saldo de la balanza comercial, en millones de dólares de 1970, Argentina, 1966-1983</t>
  </si>
  <si>
    <t>Fuente: elaboración propia en base a Anuario de Comercio Exterior (Varios años-a)</t>
  </si>
  <si>
    <t>Gráfico 3. Producción, ventas de unidades nacionales (mercado interno) y exportaciones, unidades, Argentina (1959-2014)</t>
  </si>
  <si>
    <t>Producción</t>
  </si>
  <si>
    <t>Exportación</t>
  </si>
  <si>
    <t>Ventas internas (de nacionales)</t>
  </si>
  <si>
    <r>
      <t>Fuente: elaboración propia en base a datos de ADEFA</t>
    </r>
    <r>
      <rPr>
        <sz val="12"/>
        <color theme="1"/>
        <rFont val="Times New Roman"/>
        <family val="1"/>
      </rPr>
      <t xml:space="preserve"> (</t>
    </r>
    <r>
      <rPr>
        <sz val="12"/>
        <rFont val="Times New Roman"/>
        <family val="1"/>
      </rPr>
      <t>2014</t>
    </r>
    <r>
      <rPr>
        <sz val="12"/>
        <color theme="1"/>
        <rFont val="Times New Roman"/>
        <family val="1"/>
      </rPr>
      <t>)</t>
    </r>
    <r>
      <rPr>
        <sz val="8"/>
        <color theme="1"/>
        <rFont val="Calibri"/>
        <family val="2"/>
        <scheme val="minor"/>
      </rPr>
      <t> </t>
    </r>
  </si>
  <si>
    <t>Venta impo+local</t>
  </si>
  <si>
    <t>Gráfico 4. Ventas totales (nacionales e importados) en el mercado interno, unidades, Argentina (1959-2014)</t>
  </si>
  <si>
    <t>Fuente: elaboración propia en base a datos de ADEFA (2014)</t>
  </si>
  <si>
    <t>Gráfico 6. Evolución de la productividad en el complejo automotriz, Argentina, 1991-2013 (base 1997 = 100)</t>
  </si>
  <si>
    <t>Productividad</t>
  </si>
  <si>
    <t>fabricación de vehículos automotores.</t>
  </si>
  <si>
    <t>2.2.1. Por obrero ocupado</t>
  </si>
  <si>
    <t>1997=100</t>
  </si>
  <si>
    <t>2.2.2. Por hora trabajada</t>
  </si>
  <si>
    <t>fabricación de partes, piezas y accesorios</t>
  </si>
  <si>
    <t>Fuente: elaboración propia, en base a datos de CEP (2014)</t>
  </si>
  <si>
    <t>Gráfico 7. Evolución de producción, exportación y ventas a concesionarios de la industria automotriz argentina, 2011-2014</t>
  </si>
  <si>
    <t>Vtas. A concesionarios</t>
  </si>
  <si>
    <t>% importados</t>
  </si>
  <si>
    <t>Fuente: elaboración propia en base a ADEFA</t>
  </si>
  <si>
    <t>Gráfico 8. Ventas en mercados regionales, en millones de unidades de todo tipo, 2005-2013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</si>
  <si>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</si>
  <si>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</si>
  <si>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</si>
  <si>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</si>
  <si>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</si>
  <si>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</si>
  <si>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</si>
  <si>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</si>
  <si>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</si>
  <si>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Europa15</t>
  </si>
  <si>
    <t>FRANCE</t>
  </si>
  <si>
    <t>GERMANY</t>
  </si>
  <si>
    <t>ITALY</t>
  </si>
  <si>
    <t>Resto Europa15</t>
  </si>
  <si>
    <t>Rusia</t>
  </si>
  <si>
    <t>Canadá</t>
  </si>
  <si>
    <t>México</t>
  </si>
  <si>
    <t>EE.UU.</t>
  </si>
  <si>
    <t>CENTRAL &amp; SOUTH AMERICA</t>
  </si>
  <si>
    <t>Mercosur</t>
  </si>
  <si>
    <t>ASIA/OCEANIA/MIDDLE EAST</t>
  </si>
  <si>
    <t>China</t>
  </si>
  <si>
    <t>India</t>
  </si>
  <si>
    <t>Rep Corea</t>
  </si>
  <si>
    <t>África</t>
  </si>
  <si>
    <t>Otros</t>
  </si>
  <si>
    <t>ALL COUNTRIES</t>
  </si>
  <si>
    <t>Fuente: elaboración propia en base a datos de OICA (2014)</t>
  </si>
  <si>
    <t>Gráfico 9. Los 20 países con mayor producción de vehículos durante 2013, en millones de unidades</t>
  </si>
  <si>
    <t>EEUU</t>
  </si>
  <si>
    <t>Alemania</t>
  </si>
  <si>
    <t>Rep. Corea</t>
  </si>
  <si>
    <t>Tailandia</t>
  </si>
  <si>
    <t>España</t>
  </si>
  <si>
    <t>Inglaterra</t>
  </si>
  <si>
    <t>Indonesia</t>
  </si>
  <si>
    <t>Rep. Checa</t>
  </si>
  <si>
    <t>Turquía</t>
  </si>
  <si>
    <t>Eslovaquia</t>
  </si>
  <si>
    <t>Irán</t>
  </si>
  <si>
    <t>Fuente: elaboración propia en base a OICA (2014)</t>
  </si>
  <si>
    <t>Gráfico 10. Producción de los principales grupos automotrices en Argentina y otros países, millones de unidades, 2012</t>
  </si>
  <si>
    <t>Ford</t>
  </si>
  <si>
    <t>Volskwagen</t>
  </si>
  <si>
    <t>GM</t>
  </si>
  <si>
    <t>Toyota</t>
  </si>
  <si>
    <t>PSA Peugeot - Citröen</t>
  </si>
  <si>
    <t>R. Corea</t>
  </si>
  <si>
    <t>Fuente: elaboración propia en base a OICA (OICA, 2013)</t>
  </si>
  <si>
    <t>Gráfico 10b. Producción de Toyota en plantas alrededor del mundo, miles de unidades, 2013</t>
  </si>
  <si>
    <t>Thailandia</t>
  </si>
  <si>
    <t>Auto Body (JPN)</t>
  </si>
  <si>
    <t>Mfc Canadá</t>
  </si>
  <si>
    <t>Tsutsumi (JPN)</t>
  </si>
  <si>
    <t>Kentucky (EEUU)</t>
  </si>
  <si>
    <t>Tianjin Faw (China)</t>
  </si>
  <si>
    <t>Tahara (JPN)</t>
  </si>
  <si>
    <t>East Japan</t>
  </si>
  <si>
    <t>Kyushu (JPN)</t>
  </si>
  <si>
    <t>GAC (China)</t>
  </si>
  <si>
    <t>Daihatsu (Indonesia)</t>
  </si>
  <si>
    <t>Texas (EEUU)</t>
  </si>
  <si>
    <t>Kirloskar (India)</t>
  </si>
  <si>
    <t>Takaoka (JPN)</t>
  </si>
  <si>
    <t>Kuozuoi (JPN)</t>
  </si>
  <si>
    <t>South Africa</t>
  </si>
  <si>
    <t>Mississippi (EEUU)</t>
  </si>
  <si>
    <t>Reino Unido</t>
  </si>
  <si>
    <t>Australia</t>
  </si>
  <si>
    <t>Subaru of Indiana</t>
  </si>
  <si>
    <t>do Brasil</t>
  </si>
  <si>
    <t>PSA Autom (Rep Checa)</t>
  </si>
  <si>
    <t>Motomachi (JPN)</t>
  </si>
  <si>
    <t>Baja California</t>
  </si>
  <si>
    <t>Sichuan (China)</t>
  </si>
  <si>
    <t>Indus (Pakistán)</t>
  </si>
  <si>
    <t>Filipinas</t>
  </si>
  <si>
    <t>Hino - Indonesia</t>
  </si>
  <si>
    <t>Vietnam</t>
  </si>
  <si>
    <t>Venezuela</t>
  </si>
  <si>
    <t>Gráfico 11. Productividad de la industria automotriz (vehículos por obrero ocupado) en Argentina y Brasil, 1960-2012 (promedio por décadas); y en países seleccionados, 2001-2013</t>
  </si>
  <si>
    <t>ARG</t>
  </si>
  <si>
    <t>BRA</t>
  </si>
  <si>
    <t>JPN</t>
  </si>
  <si>
    <t>Productiv</t>
  </si>
  <si>
    <t>1960-69</t>
  </si>
  <si>
    <t>1970-79</t>
  </si>
  <si>
    <t>1980-89</t>
  </si>
  <si>
    <t>1990-99</t>
  </si>
  <si>
    <t>2000-09</t>
  </si>
  <si>
    <t>2010-13</t>
  </si>
  <si>
    <t>Gráfico 12. Costo laboral en la industria automotriz, países seleccionados, en dólares por hora, 2008-2012</t>
  </si>
  <si>
    <t>Bélgica</t>
  </si>
  <si>
    <t>Austria</t>
  </si>
  <si>
    <t>Dinamarca</t>
  </si>
  <si>
    <t>Italia</t>
  </si>
  <si>
    <t>Corea</t>
  </si>
  <si>
    <t>Israel</t>
  </si>
  <si>
    <t>Estonia</t>
  </si>
  <si>
    <t>Hungría</t>
  </si>
  <si>
    <t>Taiwán</t>
  </si>
  <si>
    <t>Polonia</t>
  </si>
  <si>
    <r>
      <t>Fuente: Bureau of Labor Statistics (</t>
    </r>
    <r>
      <rPr>
        <sz val="11"/>
        <rFont val="Times New Roman"/>
        <family val="1"/>
      </rPr>
      <t>2013</t>
    </r>
    <r>
      <rPr>
        <sz val="11"/>
        <color theme="1"/>
        <rFont val="Times New Roman"/>
        <family val="1"/>
      </rPr>
      <t>) y Ministerio de Trabajo (para Argentina) (</t>
    </r>
    <r>
      <rPr>
        <sz val="11"/>
        <rFont val="Times New Roman"/>
        <family val="1"/>
      </rPr>
      <t>2014</t>
    </r>
    <r>
      <rPr>
        <sz val="11"/>
        <color theme="1"/>
        <rFont val="Times New Roman"/>
        <family val="1"/>
      </rPr>
      <t>)</t>
    </r>
  </si>
  <si>
    <t>Gráfico 13. Saldo comercial de conjuntos de piezas (eje izquierdo) en millones de dólares corrientes, y producción de vehículos totales (eje derecho) en miles de unidades, Argentina, 1993-2013</t>
  </si>
  <si>
    <t>Productos de caucho</t>
  </si>
  <si>
    <t>Motores y partes</t>
  </si>
  <si>
    <t>Filtros</t>
  </si>
  <si>
    <t>Juntas-cojinetes-árboles-cigüeñal</t>
  </si>
  <si>
    <t>Eléctrico y encendido</t>
  </si>
  <si>
    <t>Confort y seguridad</t>
  </si>
  <si>
    <t>Señalización</t>
  </si>
  <si>
    <t>Transmisión y sus partes</t>
  </si>
  <si>
    <t>Frenos y sus partes</t>
  </si>
  <si>
    <t>Espejos e interior</t>
  </si>
  <si>
    <t>Chasis, carrocerías y sus partes</t>
  </si>
  <si>
    <t>Ruedas y amortiguadores</t>
  </si>
  <si>
    <t>Otras</t>
  </si>
  <si>
    <t>Producción (miles)</t>
  </si>
  <si>
    <r>
      <t>Fuente: elaboración propia en base a datos de UN Comtrade (</t>
    </r>
    <r>
      <rPr>
        <sz val="11"/>
        <rFont val="Times New Roman"/>
        <family val="1"/>
      </rPr>
      <t>ONU, Varios años</t>
    </r>
    <r>
      <rPr>
        <sz val="11"/>
        <color theme="1"/>
        <rFont val="Times New Roman"/>
        <family val="1"/>
      </rPr>
      <t>)</t>
    </r>
  </si>
  <si>
    <t>Gráfico 14. Saldo comercial del complejo automotriz por subsector, millones de dólares corrientes, Argentina, 1993-2013</t>
  </si>
  <si>
    <t>Autopiezas</t>
  </si>
  <si>
    <t>Terminal</t>
  </si>
  <si>
    <t>Saldo</t>
  </si>
  <si>
    <t>Fuente: elaboración propia en base a datos de UN Comtrade (ONU, varios años)</t>
  </si>
  <si>
    <t>Gráfico 15. Peso del complejo automotriz (terminales y autopartes) en el total de importaciones y exportaciones argentinas, 1993-2014</t>
  </si>
  <si>
    <t>Millones U$S</t>
  </si>
  <si>
    <t>Importación total</t>
  </si>
  <si>
    <t>Importación automotriz</t>
  </si>
  <si>
    <t>Importación autopartes</t>
  </si>
  <si>
    <t>Impo complejo</t>
  </si>
  <si>
    <t>% sobre impo total</t>
  </si>
  <si>
    <t>Exportaciones</t>
  </si>
  <si>
    <t>Expo automotri</t>
  </si>
  <si>
    <t>expo autopartes</t>
  </si>
  <si>
    <t>Expo complejo</t>
  </si>
  <si>
    <t>% sobre expo</t>
  </si>
  <si>
    <t>Fuente: elaboración propia en base a UN Comtrade y a INDEC (2013; 2015)</t>
  </si>
  <si>
    <t>Nota: no hay aun información disponible de importación para 2014.</t>
  </si>
  <si>
    <t>Gráfico 16. Brasil como destino de exportaciones argentinas automotrices, 1993-2013</t>
  </si>
  <si>
    <t>% BRASIL</t>
  </si>
  <si>
    <t>Autopartes</t>
  </si>
  <si>
    <t>Terminales</t>
  </si>
  <si>
    <t>Fuente: elaboración propia en base a UN Comtrade (ONU, Varios años)</t>
  </si>
  <si>
    <t>Gráfico 17. Saldo comercial Argentina con respecto a Brasil, millones de dólares corrientes, complejo automotor, 2001-2013</t>
  </si>
  <si>
    <t>Balanza Brasil vs. Argentina</t>
  </si>
  <si>
    <t>p. 50</t>
  </si>
  <si>
    <t>Año</t>
  </si>
  <si>
    <t>Vehículos</t>
  </si>
  <si>
    <t>Piezas</t>
  </si>
  <si>
    <t>Expo</t>
  </si>
  <si>
    <t>Impo</t>
  </si>
  <si>
    <t>Saldo (positivo a favor ARG)</t>
  </si>
  <si>
    <t>Total</t>
  </si>
  <si>
    <t>Fuente: elaboración propia en base a ANFAVEA (ANFAVEA, 2014)</t>
  </si>
</sst>
</file>

<file path=xl/styles.xml><?xml version="1.0" encoding="utf-8"?>
<styleSheet xmlns="http://schemas.openxmlformats.org/spreadsheetml/2006/main">
  <numFmts count="4">
    <numFmt numFmtId="164" formatCode="0.0%"/>
    <numFmt numFmtId="165" formatCode="#,##0.0"/>
    <numFmt numFmtId="166" formatCode="#,###,##0"/>
    <numFmt numFmtId="167" formatCode="0.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0"/>
      <color theme="1"/>
      <name val="Times"/>
      <family val="1"/>
    </font>
    <font>
      <b/>
      <sz val="10"/>
      <color theme="1"/>
      <name val="Times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8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name val="Arial"/>
      <family val="2"/>
    </font>
    <font>
      <sz val="10"/>
      <name val="Calibri"/>
      <family val="2"/>
      <scheme val="minor"/>
    </font>
    <font>
      <b/>
      <sz val="11"/>
      <color rgb="FF000000"/>
      <name val="Times New Roman"/>
      <family val="1"/>
    </font>
    <font>
      <sz val="9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name val="Times New Roman"/>
      <family val="1"/>
    </font>
    <font>
      <sz val="9"/>
      <color rgb="FF585858"/>
      <name val="Arial"/>
      <family val="2"/>
    </font>
    <font>
      <sz val="9"/>
      <color theme="1"/>
      <name val="Times New Roman"/>
      <family val="1"/>
    </font>
    <font>
      <sz val="9"/>
      <name val="Times New Roman"/>
      <family val="1"/>
    </font>
    <font>
      <sz val="10"/>
      <color rgb="FF000000"/>
      <name val="Times"/>
      <family val="1"/>
    </font>
    <font>
      <sz val="8"/>
      <color theme="1"/>
      <name val="Times New Roman"/>
      <family val="1"/>
    </font>
    <font>
      <sz val="10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D3E6F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F4FF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999999"/>
      </left>
      <right style="medium">
        <color rgb="FFAAAAAA"/>
      </right>
      <top/>
      <bottom style="medium">
        <color rgb="FF999999"/>
      </bottom>
      <diagonal/>
    </border>
    <border>
      <left style="medium">
        <color rgb="FF999999"/>
      </left>
      <right style="medium">
        <color rgb="FFAAAAAA"/>
      </right>
      <top/>
      <bottom style="medium">
        <color rgb="FFAAAAAA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166" fontId="22" fillId="3" borderId="0" applyNumberFormat="0" applyBorder="0">
      <alignment horizontal="left"/>
      <protection locked="0"/>
    </xf>
    <xf numFmtId="166" fontId="22" fillId="3" borderId="0" applyNumberFormat="0" applyBorder="0">
      <alignment horizontal="left"/>
      <protection locked="0"/>
    </xf>
    <xf numFmtId="166" fontId="22" fillId="3" borderId="0" applyNumberFormat="0" applyBorder="0">
      <alignment horizontal="right"/>
      <protection locked="0"/>
    </xf>
  </cellStyleXfs>
  <cellXfs count="121">
    <xf numFmtId="0" fontId="0" fillId="0" borderId="0" xfId="0"/>
    <xf numFmtId="0" fontId="2" fillId="0" borderId="0" xfId="0" applyFont="1" applyAlignment="1">
      <alignment horizontal="left"/>
    </xf>
    <xf numFmtId="3" fontId="0" fillId="0" borderId="0" xfId="0" applyNumberForma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3" fontId="10" fillId="0" borderId="0" xfId="0" applyNumberFormat="1" applyFont="1"/>
    <xf numFmtId="3" fontId="10" fillId="2" borderId="0" xfId="0" applyNumberFormat="1" applyFont="1" applyFill="1"/>
    <xf numFmtId="0" fontId="16" fillId="0" borderId="0" xfId="0" applyFont="1"/>
    <xf numFmtId="0" fontId="13" fillId="0" borderId="0" xfId="0" applyFont="1" applyAlignment="1">
      <alignment horizontal="left"/>
    </xf>
    <xf numFmtId="0" fontId="17" fillId="0" borderId="0" xfId="0" applyFont="1"/>
    <xf numFmtId="0" fontId="9" fillId="0" borderId="0" xfId="0" applyFont="1"/>
    <xf numFmtId="0" fontId="14" fillId="0" borderId="0" xfId="0" applyFont="1" applyAlignment="1">
      <alignment horizontal="left"/>
    </xf>
    <xf numFmtId="164" fontId="0" fillId="0" borderId="0" xfId="0" applyNumberFormat="1"/>
    <xf numFmtId="0" fontId="20" fillId="0" borderId="0" xfId="0" applyFont="1" applyAlignment="1">
      <alignment horizontal="left"/>
    </xf>
    <xf numFmtId="0" fontId="21" fillId="0" borderId="0" xfId="0" applyFont="1"/>
    <xf numFmtId="0" fontId="21" fillId="0" borderId="0" xfId="0" applyFont="1" applyFill="1" applyBorder="1" applyAlignment="1">
      <alignment horizontal="center"/>
    </xf>
    <xf numFmtId="165" fontId="19" fillId="0" borderId="0" xfId="0" applyNumberFormat="1" applyFont="1" applyBorder="1" applyAlignment="1">
      <alignment horizontal="center"/>
    </xf>
    <xf numFmtId="0" fontId="10" fillId="0" borderId="2" xfId="0" applyFont="1" applyBorder="1"/>
    <xf numFmtId="3" fontId="10" fillId="0" borderId="2" xfId="0" applyNumberFormat="1" applyFont="1" applyBorder="1"/>
    <xf numFmtId="164" fontId="10" fillId="0" borderId="2" xfId="0" applyNumberFormat="1" applyFont="1" applyBorder="1"/>
    <xf numFmtId="10" fontId="10" fillId="0" borderId="2" xfId="0" applyNumberFormat="1" applyFont="1" applyBorder="1"/>
    <xf numFmtId="49" fontId="22" fillId="3" borderId="3" xfId="5" applyNumberFormat="1" applyBorder="1" applyAlignment="1">
      <alignment horizontal="centerContinuous"/>
      <protection locked="0"/>
    </xf>
    <xf numFmtId="49" fontId="22" fillId="3" borderId="2" xfId="5" applyNumberFormat="1" applyBorder="1" applyAlignment="1">
      <alignment horizontal="centerContinuous"/>
      <protection locked="0"/>
    </xf>
    <xf numFmtId="3" fontId="22" fillId="3" borderId="2" xfId="5" applyNumberFormat="1" applyBorder="1" applyAlignment="1">
      <alignment horizontal="centerContinuous"/>
      <protection locked="0"/>
    </xf>
    <xf numFmtId="49" fontId="23" fillId="3" borderId="4" xfId="6" applyNumberFormat="1" applyFont="1" applyBorder="1" applyAlignment="1">
      <alignment horizontal="left"/>
      <protection locked="0"/>
    </xf>
    <xf numFmtId="49" fontId="23" fillId="3" borderId="5" xfId="6" applyNumberFormat="1" applyFont="1" applyBorder="1" applyAlignment="1">
      <alignment horizontal="left"/>
      <protection locked="0"/>
    </xf>
    <xf numFmtId="166" fontId="23" fillId="0" borderId="6" xfId="1" applyNumberFormat="1" applyFont="1" applyBorder="1" applyAlignment="1" applyProtection="1">
      <alignment horizontal="right"/>
      <protection locked="0"/>
    </xf>
    <xf numFmtId="166" fontId="23" fillId="0" borderId="7" xfId="1" applyNumberFormat="1" applyFont="1" applyBorder="1" applyAlignment="1" applyProtection="1">
      <alignment horizontal="right"/>
      <protection locked="0"/>
    </xf>
    <xf numFmtId="3" fontId="23" fillId="0" borderId="7" xfId="1" applyNumberFormat="1" applyFont="1" applyBorder="1" applyAlignment="1" applyProtection="1">
      <alignment horizontal="right"/>
      <protection locked="0"/>
    </xf>
    <xf numFmtId="49" fontId="22" fillId="3" borderId="8" xfId="6" applyNumberFormat="1" applyFont="1" applyBorder="1" applyAlignment="1">
      <alignment horizontal="left"/>
      <protection locked="0"/>
    </xf>
    <xf numFmtId="166" fontId="22" fillId="3" borderId="8" xfId="7" applyFont="1" applyBorder="1">
      <alignment horizontal="right"/>
      <protection locked="0"/>
    </xf>
    <xf numFmtId="166" fontId="22" fillId="3" borderId="9" xfId="7" applyFont="1" applyBorder="1">
      <alignment horizontal="right"/>
      <protection locked="0"/>
    </xf>
    <xf numFmtId="3" fontId="22" fillId="3" borderId="9" xfId="7" applyNumberFormat="1" applyFont="1" applyBorder="1">
      <alignment horizontal="right"/>
      <protection locked="0"/>
    </xf>
    <xf numFmtId="166" fontId="22" fillId="3" borderId="8" xfId="7" applyBorder="1">
      <alignment horizontal="right"/>
      <protection locked="0"/>
    </xf>
    <xf numFmtId="166" fontId="22" fillId="3" borderId="9" xfId="7" applyBorder="1">
      <alignment horizontal="right"/>
      <protection locked="0"/>
    </xf>
    <xf numFmtId="49" fontId="22" fillId="3" borderId="0" xfId="6" applyNumberFormat="1" applyFont="1" applyBorder="1" applyAlignment="1">
      <alignment horizontal="left"/>
      <protection locked="0"/>
    </xf>
    <xf numFmtId="166" fontId="0" fillId="0" borderId="0" xfId="0" applyNumberFormat="1"/>
    <xf numFmtId="49" fontId="23" fillId="3" borderId="8" xfId="6" applyNumberFormat="1" applyFont="1" applyBorder="1" applyAlignment="1">
      <alignment horizontal="left"/>
      <protection locked="0"/>
    </xf>
    <xf numFmtId="49" fontId="23" fillId="3" borderId="10" xfId="6" applyNumberFormat="1" applyFont="1" applyBorder="1" applyAlignment="1">
      <alignment horizontal="left"/>
      <protection locked="0"/>
    </xf>
    <xf numFmtId="49" fontId="22" fillId="3" borderId="10" xfId="6" applyNumberFormat="1" applyFont="1" applyBorder="1" applyAlignment="1">
      <alignment horizontal="left"/>
      <protection locked="0"/>
    </xf>
    <xf numFmtId="166" fontId="22" fillId="3" borderId="10" xfId="7" applyFont="1" applyBorder="1">
      <alignment horizontal="right"/>
      <protection locked="0"/>
    </xf>
    <xf numFmtId="166" fontId="22" fillId="3" borderId="11" xfId="7" applyFont="1" applyBorder="1">
      <alignment horizontal="right"/>
      <protection locked="0"/>
    </xf>
    <xf numFmtId="3" fontId="22" fillId="3" borderId="11" xfId="7" applyNumberFormat="1" applyFont="1" applyBorder="1">
      <alignment horizontal="right"/>
      <protection locked="0"/>
    </xf>
    <xf numFmtId="166" fontId="23" fillId="0" borderId="12" xfId="1" applyNumberFormat="1" applyFont="1" applyBorder="1" applyAlignment="1" applyProtection="1">
      <alignment horizontal="right"/>
      <protection locked="0"/>
    </xf>
    <xf numFmtId="3" fontId="23" fillId="0" borderId="12" xfId="1" applyNumberFormat="1" applyFont="1" applyBorder="1" applyAlignment="1" applyProtection="1">
      <alignment horizontal="right"/>
      <protection locked="0"/>
    </xf>
    <xf numFmtId="49" fontId="23" fillId="3" borderId="0" xfId="6" applyNumberFormat="1" applyFont="1" applyBorder="1" applyAlignment="1">
      <alignment horizontal="left"/>
      <protection locked="0"/>
    </xf>
    <xf numFmtId="166" fontId="24" fillId="0" borderId="0" xfId="0" applyNumberFormat="1" applyFont="1"/>
    <xf numFmtId="0" fontId="18" fillId="0" borderId="0" xfId="0" applyFont="1"/>
    <xf numFmtId="49" fontId="22" fillId="3" borderId="9" xfId="6" applyNumberFormat="1" applyFont="1" applyBorder="1" applyAlignment="1">
      <alignment horizontal="left"/>
      <protection locked="0"/>
    </xf>
    <xf numFmtId="166" fontId="22" fillId="0" borderId="9" xfId="7" applyFont="1" applyFill="1" applyBorder="1">
      <alignment horizontal="right"/>
      <protection locked="0"/>
    </xf>
    <xf numFmtId="3" fontId="22" fillId="0" borderId="9" xfId="7" applyNumberFormat="1" applyFont="1" applyFill="1" applyBorder="1">
      <alignment horizontal="right"/>
      <protection locked="0"/>
    </xf>
    <xf numFmtId="0" fontId="24" fillId="0" borderId="0" xfId="0" applyFont="1"/>
    <xf numFmtId="3" fontId="24" fillId="0" borderId="0" xfId="0" applyNumberFormat="1" applyFont="1"/>
    <xf numFmtId="3" fontId="23" fillId="0" borderId="6" xfId="1" applyNumberFormat="1" applyFont="1" applyBorder="1" applyAlignment="1" applyProtection="1">
      <alignment horizontal="right"/>
      <protection locked="0"/>
    </xf>
    <xf numFmtId="166" fontId="26" fillId="4" borderId="0" xfId="0" applyNumberFormat="1" applyFont="1" applyFill="1" applyAlignment="1">
      <alignment vertical="top"/>
    </xf>
    <xf numFmtId="166" fontId="26" fillId="5" borderId="0" xfId="0" applyNumberFormat="1" applyFont="1" applyFill="1" applyAlignment="1">
      <alignment vertical="top"/>
    </xf>
    <xf numFmtId="0" fontId="27" fillId="0" borderId="0" xfId="0" applyFont="1"/>
    <xf numFmtId="3" fontId="27" fillId="0" borderId="0" xfId="0" applyNumberFormat="1" applyFont="1"/>
    <xf numFmtId="0" fontId="0" fillId="0" borderId="0" xfId="0" applyAlignment="1">
      <alignment horizontal="left"/>
    </xf>
    <xf numFmtId="0" fontId="17" fillId="0" borderId="2" xfId="0" applyFont="1" applyBorder="1"/>
    <xf numFmtId="0" fontId="10" fillId="0" borderId="13" xfId="0" applyFont="1" applyBorder="1"/>
    <xf numFmtId="0" fontId="17" fillId="0" borderId="14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0" fillId="0" borderId="16" xfId="0" applyFont="1" applyBorder="1"/>
    <xf numFmtId="2" fontId="10" fillId="0" borderId="2" xfId="0" applyNumberFormat="1" applyFont="1" applyBorder="1"/>
    <xf numFmtId="2" fontId="10" fillId="0" borderId="17" xfId="0" applyNumberFormat="1" applyFont="1" applyBorder="1"/>
    <xf numFmtId="0" fontId="10" fillId="0" borderId="17" xfId="0" applyFont="1" applyBorder="1"/>
    <xf numFmtId="0" fontId="10" fillId="0" borderId="18" xfId="0" applyFont="1" applyBorder="1"/>
    <xf numFmtId="0" fontId="10" fillId="2" borderId="19" xfId="0" applyFont="1" applyFill="1" applyBorder="1"/>
    <xf numFmtId="0" fontId="10" fillId="0" borderId="19" xfId="0" applyFont="1" applyBorder="1"/>
    <xf numFmtId="0" fontId="10" fillId="0" borderId="20" xfId="0" applyFont="1" applyBorder="1"/>
    <xf numFmtId="0" fontId="28" fillId="0" borderId="0" xfId="0" applyFont="1" applyFill="1" applyBorder="1"/>
    <xf numFmtId="0" fontId="29" fillId="5" borderId="21" xfId="0" applyFont="1" applyFill="1" applyBorder="1" applyAlignment="1">
      <alignment horizontal="right" vertical="center"/>
    </xf>
    <xf numFmtId="0" fontId="29" fillId="6" borderId="21" xfId="0" applyFont="1" applyFill="1" applyBorder="1" applyAlignment="1">
      <alignment horizontal="right" vertical="center"/>
    </xf>
    <xf numFmtId="0" fontId="29" fillId="5" borderId="22" xfId="0" applyFont="1" applyFill="1" applyBorder="1" applyAlignment="1">
      <alignment horizontal="right" vertical="center"/>
    </xf>
    <xf numFmtId="0" fontId="5" fillId="0" borderId="21" xfId="0" applyFont="1" applyBorder="1"/>
    <xf numFmtId="0" fontId="29" fillId="6" borderId="22" xfId="0" applyFont="1" applyFill="1" applyBorder="1" applyAlignment="1">
      <alignment horizontal="right" vertical="center"/>
    </xf>
    <xf numFmtId="0" fontId="29" fillId="5" borderId="0" xfId="0" applyFont="1" applyFill="1" applyAlignment="1">
      <alignment horizontal="right" vertical="center"/>
    </xf>
    <xf numFmtId="0" fontId="5" fillId="0" borderId="22" xfId="0" applyFont="1" applyBorder="1"/>
    <xf numFmtId="0" fontId="5" fillId="2" borderId="0" xfId="0" applyFont="1" applyFill="1"/>
    <xf numFmtId="2" fontId="5" fillId="2" borderId="0" xfId="0" applyNumberFormat="1" applyFont="1" applyFill="1"/>
    <xf numFmtId="0" fontId="30" fillId="0" borderId="7" xfId="0" applyFont="1" applyBorder="1" applyAlignment="1">
      <alignment horizontal="justify" vertical="top"/>
    </xf>
    <xf numFmtId="0" fontId="30" fillId="0" borderId="23" xfId="0" applyFont="1" applyBorder="1" applyAlignment="1">
      <alignment horizontal="justify" vertical="top"/>
    </xf>
    <xf numFmtId="0" fontId="30" fillId="0" borderId="24" xfId="0" applyFont="1" applyBorder="1" applyAlignment="1">
      <alignment horizontal="justify" vertical="top"/>
    </xf>
    <xf numFmtId="0" fontId="30" fillId="0" borderId="25" xfId="0" applyFont="1" applyBorder="1" applyAlignment="1">
      <alignment horizontal="justify" vertical="top"/>
    </xf>
    <xf numFmtId="4" fontId="30" fillId="0" borderId="25" xfId="0" applyNumberFormat="1" applyFont="1" applyBorder="1" applyAlignment="1">
      <alignment horizontal="justify" vertical="top"/>
    </xf>
    <xf numFmtId="0" fontId="30" fillId="0" borderId="0" xfId="0" applyFont="1" applyFill="1" applyBorder="1" applyAlignment="1">
      <alignment horizontal="justify" vertical="top"/>
    </xf>
    <xf numFmtId="167" fontId="10" fillId="0" borderId="0" xfId="0" applyNumberFormat="1" applyFont="1"/>
    <xf numFmtId="0" fontId="8" fillId="0" borderId="0" xfId="2" applyAlignment="1" applyProtection="1">
      <alignment horizontal="justify"/>
    </xf>
    <xf numFmtId="0" fontId="33" fillId="0" borderId="2" xfId="0" applyFont="1" applyBorder="1" applyAlignment="1">
      <alignment horizontal="right"/>
    </xf>
    <xf numFmtId="165" fontId="10" fillId="0" borderId="17" xfId="0" applyNumberFormat="1" applyFont="1" applyBorder="1"/>
    <xf numFmtId="4" fontId="33" fillId="0" borderId="2" xfId="0" applyNumberFormat="1" applyFont="1" applyBorder="1" applyAlignment="1">
      <alignment horizontal="right"/>
    </xf>
    <xf numFmtId="0" fontId="33" fillId="0" borderId="19" xfId="0" applyFont="1" applyBorder="1" applyAlignment="1">
      <alignment horizontal="right"/>
    </xf>
    <xf numFmtId="165" fontId="10" fillId="0" borderId="20" xfId="0" applyNumberFormat="1" applyFont="1" applyBorder="1"/>
    <xf numFmtId="0" fontId="33" fillId="0" borderId="26" xfId="0" applyFont="1" applyBorder="1" applyAlignment="1">
      <alignment horizontal="right"/>
    </xf>
    <xf numFmtId="4" fontId="33" fillId="0" borderId="26" xfId="0" applyNumberFormat="1" applyFont="1" applyBorder="1" applyAlignment="1">
      <alignment horizontal="right"/>
    </xf>
    <xf numFmtId="4" fontId="33" fillId="0" borderId="27" xfId="0" applyNumberFormat="1" applyFont="1" applyBorder="1" applyAlignment="1">
      <alignment horizontal="right"/>
    </xf>
    <xf numFmtId="0" fontId="33" fillId="0" borderId="28" xfId="0" applyFont="1" applyBorder="1" applyAlignment="1">
      <alignment horizontal="right"/>
    </xf>
    <xf numFmtId="0" fontId="33" fillId="0" borderId="29" xfId="0" applyFont="1" applyBorder="1" applyAlignment="1">
      <alignment horizontal="right"/>
    </xf>
    <xf numFmtId="0" fontId="33" fillId="0" borderId="30" xfId="0" applyFont="1" applyBorder="1" applyAlignment="1">
      <alignment horizontal="right"/>
    </xf>
    <xf numFmtId="0" fontId="0" fillId="0" borderId="31" xfId="0" applyBorder="1"/>
    <xf numFmtId="0" fontId="33" fillId="0" borderId="32" xfId="0" applyFont="1" applyBorder="1" applyAlignment="1">
      <alignment horizontal="right"/>
    </xf>
    <xf numFmtId="0" fontId="33" fillId="0" borderId="33" xfId="0" applyFont="1" applyBorder="1" applyAlignment="1">
      <alignment horizontal="right"/>
    </xf>
    <xf numFmtId="165" fontId="10" fillId="0" borderId="34" xfId="0" applyNumberFormat="1" applyFont="1" applyBorder="1"/>
    <xf numFmtId="0" fontId="32" fillId="0" borderId="35" xfId="0" applyFont="1" applyBorder="1" applyAlignment="1">
      <alignment horizontal="center"/>
    </xf>
    <xf numFmtId="0" fontId="32" fillId="0" borderId="36" xfId="0" applyFont="1" applyBorder="1" applyAlignment="1">
      <alignment horizontal="center"/>
    </xf>
    <xf numFmtId="0" fontId="32" fillId="0" borderId="12" xfId="0" applyFont="1" applyBorder="1" applyAlignment="1">
      <alignment horizontal="center"/>
    </xf>
    <xf numFmtId="0" fontId="34" fillId="0" borderId="0" xfId="0" applyFont="1" applyAlignment="1">
      <alignment horizontal="left"/>
    </xf>
    <xf numFmtId="3" fontId="35" fillId="0" borderId="0" xfId="0" applyNumberFormat="1" applyFont="1" applyBorder="1" applyAlignment="1">
      <alignment vertical="center"/>
    </xf>
    <xf numFmtId="164" fontId="10" fillId="0" borderId="0" xfId="0" applyNumberFormat="1" applyFont="1"/>
    <xf numFmtId="3" fontId="35" fillId="0" borderId="0" xfId="0" applyNumberFormat="1" applyFont="1" applyFill="1" applyBorder="1" applyAlignment="1">
      <alignment vertical="center"/>
    </xf>
    <xf numFmtId="0" fontId="31" fillId="0" borderId="0" xfId="0" applyFont="1" applyAlignment="1">
      <alignment horizontal="left"/>
    </xf>
    <xf numFmtId="0" fontId="28" fillId="0" borderId="0" xfId="0" applyFont="1"/>
    <xf numFmtId="0" fontId="28" fillId="0" borderId="2" xfId="0" applyFont="1" applyBorder="1"/>
    <xf numFmtId="0" fontId="36" fillId="0" borderId="2" xfId="0" applyFont="1" applyBorder="1"/>
    <xf numFmtId="165" fontId="28" fillId="0" borderId="2" xfId="0" applyNumberFormat="1" applyFont="1" applyBorder="1"/>
  </cellXfs>
  <cellStyles count="8">
    <cellStyle name="Hipervínculo" xfId="2" builtinId="8"/>
    <cellStyle name="Ligne détail" xfId="7"/>
    <cellStyle name="Normal" xfId="0" builtinId="0"/>
    <cellStyle name="Normal 2" xfId="3"/>
    <cellStyle name="Normal 4" xfId="4"/>
    <cellStyle name="Titre colonnes" xfId="5"/>
    <cellStyle name="Titre lignes" xfId="6"/>
    <cellStyle name="Total" xfId="1" builtin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gif"/><Relationship Id="rId2" Type="http://schemas.openxmlformats.org/officeDocument/2006/relationships/image" Target="../media/image1.gif"/><Relationship Id="rId1" Type="http://schemas.openxmlformats.org/officeDocument/2006/relationships/image" Target="../media/image5.gif"/><Relationship Id="rId4" Type="http://schemas.openxmlformats.org/officeDocument/2006/relationships/image" Target="../media/image2.gif"/></Relationships>
</file>

<file path=xl/charts/_rels/char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gif"/><Relationship Id="rId1" Type="http://schemas.openxmlformats.org/officeDocument/2006/relationships/image" Target="../media/image5.gif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charts/_rels/chart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gif"/><Relationship Id="rId3" Type="http://schemas.openxmlformats.org/officeDocument/2006/relationships/image" Target="../media/image8.gif"/><Relationship Id="rId7" Type="http://schemas.openxmlformats.org/officeDocument/2006/relationships/image" Target="../media/image9.png"/><Relationship Id="rId2" Type="http://schemas.openxmlformats.org/officeDocument/2006/relationships/image" Target="../media/image7.gif"/><Relationship Id="rId1" Type="http://schemas.openxmlformats.org/officeDocument/2006/relationships/image" Target="../media/image1.gif"/><Relationship Id="rId6" Type="http://schemas.openxmlformats.org/officeDocument/2006/relationships/image" Target="../media/image5.gif"/><Relationship Id="rId5" Type="http://schemas.openxmlformats.org/officeDocument/2006/relationships/image" Target="../media/image4.gif"/><Relationship Id="rId4" Type="http://schemas.openxmlformats.org/officeDocument/2006/relationships/image" Target="../media/image2.gif"/><Relationship Id="rId9" Type="http://schemas.openxmlformats.org/officeDocument/2006/relationships/image" Target="../media/image3.gi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autoTitleDeleted val="1"/>
    <c:view3D>
      <c:rAngAx val="1"/>
    </c:view3D>
    <c:plotArea>
      <c:layout>
        <c:manualLayout>
          <c:layoutTarget val="inner"/>
          <c:xMode val="edge"/>
          <c:yMode val="edge"/>
          <c:x val="0.17051618547681546"/>
          <c:y val="0.1068405511811024"/>
          <c:w val="0.79892825896762909"/>
          <c:h val="0.66568460192475964"/>
        </c:manualLayout>
      </c:layout>
      <c:bar3DChart>
        <c:barDir val="col"/>
        <c:grouping val="clustered"/>
        <c:ser>
          <c:idx val="0"/>
          <c:order val="0"/>
          <c:tx>
            <c:strRef>
              <c:f>'Gráfico 1'!$A$4</c:f>
              <c:strCache>
                <c:ptCount val="1"/>
                <c:pt idx="0">
                  <c:v>Estados Unidos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cat>
            <c:numRef>
              <c:f>'Gráfico 1'!$B$3:$G$3</c:f>
              <c:numCache>
                <c:formatCode>General</c:formatCode>
                <c:ptCount val="6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</c:numCache>
            </c:numRef>
          </c:cat>
          <c:val>
            <c:numRef>
              <c:f>'Gráfico 1'!$B$4:$G$4</c:f>
              <c:numCache>
                <c:formatCode>#,##0</c:formatCode>
                <c:ptCount val="6"/>
                <c:pt idx="0">
                  <c:v>8239000</c:v>
                </c:pt>
                <c:pt idx="1">
                  <c:v>8985000</c:v>
                </c:pt>
                <c:pt idx="2">
                  <c:v>8067000</c:v>
                </c:pt>
                <c:pt idx="3">
                  <c:v>11359000</c:v>
                </c:pt>
                <c:pt idx="4">
                  <c:v>9300000</c:v>
                </c:pt>
                <c:pt idx="5">
                  <c:v>8635000</c:v>
                </c:pt>
              </c:numCache>
            </c:numRef>
          </c:val>
        </c:ser>
        <c:ser>
          <c:idx val="1"/>
          <c:order val="1"/>
          <c:tx>
            <c:strRef>
              <c:f>'Gráfico 1'!$A$5</c:f>
              <c:strCache>
                <c:ptCount val="1"/>
                <c:pt idx="0">
                  <c:v>Japón</c:v>
                </c:pt>
              </c:strCache>
            </c:strRef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cat>
            <c:numRef>
              <c:f>'Gráfico 1'!$B$3:$G$3</c:f>
              <c:numCache>
                <c:formatCode>General</c:formatCode>
                <c:ptCount val="6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</c:numCache>
            </c:numRef>
          </c:cat>
          <c:val>
            <c:numRef>
              <c:f>'Gráfico 1'!$B$5:$G$5</c:f>
              <c:numCache>
                <c:formatCode>#,##0</c:formatCode>
                <c:ptCount val="6"/>
                <c:pt idx="0">
                  <c:v>4072639</c:v>
                </c:pt>
                <c:pt idx="1">
                  <c:v>4289095</c:v>
                </c:pt>
                <c:pt idx="2">
                  <c:v>4992123</c:v>
                </c:pt>
                <c:pt idx="3">
                  <c:v>5535261</c:v>
                </c:pt>
                <c:pt idx="4">
                  <c:v>7752568</c:v>
                </c:pt>
                <c:pt idx="5">
                  <c:v>6847731</c:v>
                </c:pt>
              </c:numCache>
            </c:numRef>
          </c:val>
        </c:ser>
        <c:ser>
          <c:idx val="2"/>
          <c:order val="2"/>
          <c:tx>
            <c:strRef>
              <c:f>'Gráfico 1'!$A$6</c:f>
              <c:strCache>
                <c:ptCount val="1"/>
                <c:pt idx="0">
                  <c:v>Francia</c:v>
                </c:pt>
              </c:strCache>
            </c:strRef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</c:spPr>
          <c:cat>
            <c:numRef>
              <c:f>'Gráfico 1'!$B$3:$G$3</c:f>
              <c:numCache>
                <c:formatCode>General</c:formatCode>
                <c:ptCount val="6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</c:numCache>
            </c:numRef>
          </c:cat>
          <c:val>
            <c:numRef>
              <c:f>'Gráfico 1'!$B$6:$G$6</c:f>
              <c:numCache>
                <c:formatCode>#,##0</c:formatCode>
                <c:ptCount val="6"/>
                <c:pt idx="2">
                  <c:v>2196493</c:v>
                </c:pt>
                <c:pt idx="4">
                  <c:v>2756113</c:v>
                </c:pt>
              </c:numCache>
            </c:numRef>
          </c:val>
        </c:ser>
        <c:ser>
          <c:idx val="3"/>
          <c:order val="3"/>
          <c:tx>
            <c:strRef>
              <c:f>'Gráfico 1'!$A$7</c:f>
              <c:strCache>
                <c:ptCount val="1"/>
                <c:pt idx="0">
                  <c:v>Brasil</c:v>
                </c:pt>
              </c:strCache>
            </c:strRef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</c:spPr>
          <c:cat>
            <c:numRef>
              <c:f>'Gráfico 1'!$B$3:$G$3</c:f>
              <c:numCache>
                <c:formatCode>General</c:formatCode>
                <c:ptCount val="6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</c:numCache>
            </c:numRef>
          </c:cat>
          <c:val>
            <c:numRef>
              <c:f>'Gráfico 1'!$B$7:$G$7</c:f>
              <c:numCache>
                <c:formatCode>#,##0</c:formatCode>
                <c:ptCount val="6"/>
                <c:pt idx="0">
                  <c:v>416704</c:v>
                </c:pt>
                <c:pt idx="1">
                  <c:v>858478</c:v>
                </c:pt>
                <c:pt idx="2">
                  <c:v>980261</c:v>
                </c:pt>
                <c:pt idx="3">
                  <c:v>763180</c:v>
                </c:pt>
                <c:pt idx="4">
                  <c:v>712741</c:v>
                </c:pt>
                <c:pt idx="5">
                  <c:v>1728380</c:v>
                </c:pt>
              </c:numCache>
            </c:numRef>
          </c:val>
        </c:ser>
        <c:ser>
          <c:idx val="4"/>
          <c:order val="4"/>
          <c:tx>
            <c:strRef>
              <c:f>'Gráfico 1'!$A$8</c:f>
              <c:strCache>
                <c:ptCount val="1"/>
                <c:pt idx="0">
                  <c:v>Argentina</c:v>
                </c:pt>
              </c:strCache>
            </c:strRef>
          </c:tx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</c:spPr>
          <c:cat>
            <c:numRef>
              <c:f>'Gráfico 1'!$B$3:$G$3</c:f>
              <c:numCache>
                <c:formatCode>General</c:formatCode>
                <c:ptCount val="6"/>
                <c:pt idx="0">
                  <c:v>1970</c:v>
                </c:pt>
                <c:pt idx="1">
                  <c:v>1975</c:v>
                </c:pt>
                <c:pt idx="2">
                  <c:v>1980</c:v>
                </c:pt>
                <c:pt idx="3">
                  <c:v>1985</c:v>
                </c:pt>
                <c:pt idx="4">
                  <c:v>1990</c:v>
                </c:pt>
                <c:pt idx="5">
                  <c:v>1995</c:v>
                </c:pt>
              </c:numCache>
            </c:numRef>
          </c:cat>
          <c:val>
            <c:numRef>
              <c:f>'Gráfico 1'!$B$8:$G$8</c:f>
              <c:numCache>
                <c:formatCode>#,##0</c:formatCode>
                <c:ptCount val="6"/>
                <c:pt idx="0">
                  <c:v>219298</c:v>
                </c:pt>
                <c:pt idx="1">
                  <c:v>230096</c:v>
                </c:pt>
                <c:pt idx="2">
                  <c:v>346716</c:v>
                </c:pt>
                <c:pt idx="3">
                  <c:v>138406</c:v>
                </c:pt>
                <c:pt idx="4">
                  <c:v>100237</c:v>
                </c:pt>
                <c:pt idx="5">
                  <c:v>335710</c:v>
                </c:pt>
              </c:numCache>
            </c:numRef>
          </c:val>
        </c:ser>
        <c:gapWidth val="75"/>
        <c:shape val="box"/>
        <c:axId val="79689984"/>
        <c:axId val="79835136"/>
        <c:axId val="0"/>
      </c:bar3DChart>
      <c:catAx>
        <c:axId val="79689984"/>
        <c:scaling>
          <c:orientation val="minMax"/>
        </c:scaling>
        <c:axPos val="b"/>
        <c:numFmt formatCode="General" sourceLinked="1"/>
        <c:majorTickMark val="none"/>
        <c:tickLblPos val="nextTo"/>
        <c:crossAx val="79835136"/>
        <c:crosses val="autoZero"/>
        <c:auto val="1"/>
        <c:lblAlgn val="ctr"/>
        <c:lblOffset val="100"/>
      </c:catAx>
      <c:valAx>
        <c:axId val="79835136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79689984"/>
        <c:crosses val="autoZero"/>
        <c:crossBetween val="between"/>
      </c:valAx>
    </c:plotArea>
    <c:legend>
      <c:legendPos val="b"/>
      <c:layout/>
    </c:legend>
    <c:plotVisOnly val="1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/>
      <c:barChart>
        <c:barDir val="col"/>
        <c:grouping val="clustered"/>
        <c:ser>
          <c:idx val="0"/>
          <c:order val="0"/>
          <c:spPr>
            <a:solidFill>
              <a:srgbClr val="FF0000"/>
            </a:solidFill>
          </c:spPr>
          <c:dPt>
            <c:idx val="22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cat>
            <c:strRef>
              <c:f>'Gráfico 9b'!$A$4:$A$37</c:f>
              <c:strCache>
                <c:ptCount val="34"/>
                <c:pt idx="0">
                  <c:v>Thailandia</c:v>
                </c:pt>
                <c:pt idx="1">
                  <c:v>Auto Body (JPN)</c:v>
                </c:pt>
                <c:pt idx="2">
                  <c:v>Mfc Canadá</c:v>
                </c:pt>
                <c:pt idx="3">
                  <c:v>Tsutsumi (JPN)</c:v>
                </c:pt>
                <c:pt idx="4">
                  <c:v>Kentucky (EEUU)</c:v>
                </c:pt>
                <c:pt idx="5">
                  <c:v>Tianjin Faw (China)</c:v>
                </c:pt>
                <c:pt idx="6">
                  <c:v>Tahara (JPN)</c:v>
                </c:pt>
                <c:pt idx="7">
                  <c:v>East Japan</c:v>
                </c:pt>
                <c:pt idx="8">
                  <c:v>Kyushu (JPN)</c:v>
                </c:pt>
                <c:pt idx="9">
                  <c:v>GAC (China)</c:v>
                </c:pt>
                <c:pt idx="10">
                  <c:v>Daihatsu (Indonesia)</c:v>
                </c:pt>
                <c:pt idx="11">
                  <c:v>Texas (EEUU)</c:v>
                </c:pt>
                <c:pt idx="12">
                  <c:v>Francia</c:v>
                </c:pt>
                <c:pt idx="13">
                  <c:v>Kirloskar (India)</c:v>
                </c:pt>
                <c:pt idx="14">
                  <c:v>Takaoka (JPN)</c:v>
                </c:pt>
                <c:pt idx="15">
                  <c:v>Kuozuoi (JPN)</c:v>
                </c:pt>
                <c:pt idx="16">
                  <c:v>Indonesia</c:v>
                </c:pt>
                <c:pt idx="17">
                  <c:v>South Africa</c:v>
                </c:pt>
                <c:pt idx="18">
                  <c:v>Mississippi (EEUU)</c:v>
                </c:pt>
                <c:pt idx="19">
                  <c:v>Reino Unido</c:v>
                </c:pt>
                <c:pt idx="20">
                  <c:v>Australia</c:v>
                </c:pt>
                <c:pt idx="21">
                  <c:v>Subaru of Indiana</c:v>
                </c:pt>
                <c:pt idx="22">
                  <c:v>Argentina</c:v>
                </c:pt>
                <c:pt idx="23">
                  <c:v>do Brasil</c:v>
                </c:pt>
                <c:pt idx="24">
                  <c:v>Turquía</c:v>
                </c:pt>
                <c:pt idx="25">
                  <c:v>PSA Autom (Rep Checa)</c:v>
                </c:pt>
                <c:pt idx="26">
                  <c:v>Motomachi (JPN)</c:v>
                </c:pt>
                <c:pt idx="27">
                  <c:v>Baja California</c:v>
                </c:pt>
                <c:pt idx="28">
                  <c:v>Sichuan (China)</c:v>
                </c:pt>
                <c:pt idx="29">
                  <c:v>Indus (Pakistán)</c:v>
                </c:pt>
                <c:pt idx="30">
                  <c:v>Filipinas</c:v>
                </c:pt>
                <c:pt idx="31">
                  <c:v>Hino - Indonesia</c:v>
                </c:pt>
                <c:pt idx="32">
                  <c:v>Vietnam</c:v>
                </c:pt>
                <c:pt idx="33">
                  <c:v>Venezuela</c:v>
                </c:pt>
              </c:strCache>
            </c:strRef>
          </c:cat>
          <c:val>
            <c:numRef>
              <c:f>'Gráfico 9b'!$B$4:$B$37</c:f>
              <c:numCache>
                <c:formatCode>General</c:formatCode>
                <c:ptCount val="34"/>
                <c:pt idx="0">
                  <c:v>881</c:v>
                </c:pt>
                <c:pt idx="1">
                  <c:v>744</c:v>
                </c:pt>
                <c:pt idx="2">
                  <c:v>519</c:v>
                </c:pt>
                <c:pt idx="3">
                  <c:v>510</c:v>
                </c:pt>
                <c:pt idx="4">
                  <c:v>462</c:v>
                </c:pt>
                <c:pt idx="5">
                  <c:v>454</c:v>
                </c:pt>
                <c:pt idx="6">
                  <c:v>396</c:v>
                </c:pt>
                <c:pt idx="7">
                  <c:v>343</c:v>
                </c:pt>
                <c:pt idx="8">
                  <c:v>309</c:v>
                </c:pt>
                <c:pt idx="9">
                  <c:v>251</c:v>
                </c:pt>
                <c:pt idx="10">
                  <c:v>231</c:v>
                </c:pt>
                <c:pt idx="11">
                  <c:v>219</c:v>
                </c:pt>
                <c:pt idx="12">
                  <c:v>201</c:v>
                </c:pt>
                <c:pt idx="13">
                  <c:v>192</c:v>
                </c:pt>
                <c:pt idx="14">
                  <c:v>179</c:v>
                </c:pt>
                <c:pt idx="15">
                  <c:v>167</c:v>
                </c:pt>
                <c:pt idx="16">
                  <c:v>155</c:v>
                </c:pt>
                <c:pt idx="17">
                  <c:v>150</c:v>
                </c:pt>
                <c:pt idx="18">
                  <c:v>130</c:v>
                </c:pt>
                <c:pt idx="19">
                  <c:v>109</c:v>
                </c:pt>
                <c:pt idx="20">
                  <c:v>101</c:v>
                </c:pt>
                <c:pt idx="21">
                  <c:v>93</c:v>
                </c:pt>
                <c:pt idx="22">
                  <c:v>93</c:v>
                </c:pt>
                <c:pt idx="23">
                  <c:v>83</c:v>
                </c:pt>
                <c:pt idx="24">
                  <c:v>77</c:v>
                </c:pt>
                <c:pt idx="25">
                  <c:v>74</c:v>
                </c:pt>
                <c:pt idx="26">
                  <c:v>73</c:v>
                </c:pt>
                <c:pt idx="27">
                  <c:v>56</c:v>
                </c:pt>
                <c:pt idx="28">
                  <c:v>44</c:v>
                </c:pt>
                <c:pt idx="29">
                  <c:v>43</c:v>
                </c:pt>
                <c:pt idx="30">
                  <c:v>31</c:v>
                </c:pt>
                <c:pt idx="31">
                  <c:v>23</c:v>
                </c:pt>
                <c:pt idx="32">
                  <c:v>22</c:v>
                </c:pt>
                <c:pt idx="33">
                  <c:v>12</c:v>
                </c:pt>
              </c:numCache>
            </c:numRef>
          </c:val>
        </c:ser>
        <c:axId val="103701888"/>
        <c:axId val="103711872"/>
      </c:barChart>
      <c:catAx>
        <c:axId val="103701888"/>
        <c:scaling>
          <c:orientation val="minMax"/>
        </c:scaling>
        <c:axPos val="b"/>
        <c:tickLblPos val="nextTo"/>
        <c:crossAx val="103711872"/>
        <c:crosses val="autoZero"/>
        <c:auto val="1"/>
        <c:lblAlgn val="ctr"/>
        <c:lblOffset val="100"/>
      </c:catAx>
      <c:valAx>
        <c:axId val="103711872"/>
        <c:scaling>
          <c:orientation val="minMax"/>
        </c:scaling>
        <c:axPos val="l"/>
        <c:majorGridlines/>
        <c:numFmt formatCode="#,##0" sourceLinked="0"/>
        <c:tickLblPos val="nextTo"/>
        <c:crossAx val="103701888"/>
        <c:crosses val="autoZero"/>
        <c:crossBetween val="between"/>
      </c:valAx>
    </c:plotArea>
    <c:plotVisOnly val="1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/>
      <c:barChart>
        <c:barDir val="col"/>
        <c:grouping val="clustered"/>
        <c:ser>
          <c:idx val="0"/>
          <c:order val="0"/>
          <c:tx>
            <c:v>Argentina</c:v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  <a:ln>
              <a:solidFill>
                <a:prstClr val="black"/>
              </a:solidFill>
            </a:ln>
          </c:spPr>
          <c:cat>
            <c:numRef>
              <c:f>'Gráfico 10 y 10b'!$J$9:$J$21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'Gráfico 10 y 10b'!$K$9:$K$21</c:f>
              <c:numCache>
                <c:formatCode>0.00</c:formatCode>
                <c:ptCount val="13"/>
                <c:pt idx="0">
                  <c:v>16.531719298245616</c:v>
                </c:pt>
                <c:pt idx="1">
                  <c:v>13.102169981916818</c:v>
                </c:pt>
                <c:pt idx="2">
                  <c:v>14.075263463612979</c:v>
                </c:pt>
                <c:pt idx="3">
                  <c:v>18.93695003999709</c:v>
                </c:pt>
                <c:pt idx="4">
                  <c:v>19.396724294813467</c:v>
                </c:pt>
                <c:pt idx="5">
                  <c:v>22.629012830583921</c:v>
                </c:pt>
                <c:pt idx="6">
                  <c:v>22.539604370137393</c:v>
                </c:pt>
                <c:pt idx="7">
                  <c:v>21.285729564008413</c:v>
                </c:pt>
                <c:pt idx="8">
                  <c:v>19.804015444015445</c:v>
                </c:pt>
                <c:pt idx="9">
                  <c:v>26.038010102111269</c:v>
                </c:pt>
                <c:pt idx="10" formatCode="General">
                  <c:v>25.65</c:v>
                </c:pt>
                <c:pt idx="11" formatCode="General">
                  <c:v>22.89</c:v>
                </c:pt>
                <c:pt idx="12" formatCode="General">
                  <c:v>23.26</c:v>
                </c:pt>
              </c:numCache>
            </c:numRef>
          </c:val>
        </c:ser>
        <c:ser>
          <c:idx val="2"/>
          <c:order val="1"/>
          <c:tx>
            <c:v>EEUU</c:v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  <a:ln>
              <a:solidFill>
                <a:prstClr val="black"/>
              </a:solidFill>
            </a:ln>
          </c:spPr>
          <c:cat>
            <c:numRef>
              <c:f>'Gráfico 10 y 10b'!$J$9:$J$21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'Gráfico 10 y 10b'!$M$9:$M$21</c:f>
              <c:numCache>
                <c:formatCode>0.00</c:formatCode>
                <c:ptCount val="13"/>
                <c:pt idx="0">
                  <c:v>48.327787648054148</c:v>
                </c:pt>
                <c:pt idx="1">
                  <c:v>55.614048913043476</c:v>
                </c:pt>
                <c:pt idx="2">
                  <c:v>55.803643482266239</c:v>
                </c:pt>
                <c:pt idx="3">
                  <c:v>57.641283653846152</c:v>
                </c:pt>
                <c:pt idx="4">
                  <c:v>60.154345417925477</c:v>
                </c:pt>
                <c:pt idx="5">
                  <c:v>58.727768508863399</c:v>
                </c:pt>
                <c:pt idx="6">
                  <c:v>60.805014100394814</c:v>
                </c:pt>
                <c:pt idx="7">
                  <c:v>57.573119205298013</c:v>
                </c:pt>
                <c:pt idx="8">
                  <c:v>50.099798598949214</c:v>
                </c:pt>
                <c:pt idx="9">
                  <c:v>64.31</c:v>
                </c:pt>
                <c:pt idx="10" formatCode="General">
                  <c:v>69.34</c:v>
                </c:pt>
                <c:pt idx="11" formatCode="General">
                  <c:v>76.680000000000007</c:v>
                </c:pt>
                <c:pt idx="12" formatCode="General">
                  <c:v>75.040000000000006</c:v>
                </c:pt>
              </c:numCache>
            </c:numRef>
          </c:val>
        </c:ser>
        <c:ser>
          <c:idx val="1"/>
          <c:order val="2"/>
          <c:tx>
            <c:v>Brasil</c:v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  <a:ln>
              <a:solidFill>
                <a:prstClr val="black"/>
              </a:solidFill>
            </a:ln>
          </c:spPr>
          <c:cat>
            <c:numRef>
              <c:f>'Gráfico 10 y 10b'!$J$9:$J$21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'Gráfico 10 y 10b'!$L$9:$L$21</c:f>
              <c:numCache>
                <c:formatCode>0.00</c:formatCode>
                <c:ptCount val="13"/>
                <c:pt idx="0">
                  <c:v>21.419666643091212</c:v>
                </c:pt>
                <c:pt idx="1">
                  <c:v>21.918225528218553</c:v>
                </c:pt>
                <c:pt idx="2">
                  <c:v>23.122838311384367</c:v>
                </c:pt>
                <c:pt idx="3">
                  <c:v>26.099895250216822</c:v>
                </c:pt>
                <c:pt idx="4">
                  <c:v>26.864955523002781</c:v>
                </c:pt>
                <c:pt idx="5">
                  <c:v>28.016355115129286</c:v>
                </c:pt>
                <c:pt idx="6">
                  <c:v>28.579588392120758</c:v>
                </c:pt>
                <c:pt idx="7">
                  <c:v>29.276600393270702</c:v>
                </c:pt>
                <c:pt idx="8">
                  <c:v>29.189613271828545</c:v>
                </c:pt>
                <c:pt idx="9">
                  <c:v>30.930011136330791</c:v>
                </c:pt>
                <c:pt idx="10" formatCode="General">
                  <c:v>27.33</c:v>
                </c:pt>
                <c:pt idx="11" formatCode="General">
                  <c:v>26.34</c:v>
                </c:pt>
                <c:pt idx="12" formatCode="General">
                  <c:v>27.35</c:v>
                </c:pt>
              </c:numCache>
            </c:numRef>
          </c:val>
        </c:ser>
        <c:ser>
          <c:idx val="3"/>
          <c:order val="3"/>
          <c:tx>
            <c:v>Japón</c:v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  <a:ln>
              <a:solidFill>
                <a:schemeClr val="tx1"/>
              </a:solidFill>
            </a:ln>
          </c:spPr>
          <c:cat>
            <c:numRef>
              <c:f>'Gráfico 10 y 10b'!$J$9:$J$21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'Gráfico 10 y 10b'!$N$9:$N$21</c:f>
              <c:numCache>
                <c:formatCode>0.00</c:formatCode>
                <c:ptCount val="13"/>
                <c:pt idx="2">
                  <c:v>64.287612499999994</c:v>
                </c:pt>
                <c:pt idx="3">
                  <c:v>67.381525641025647</c:v>
                </c:pt>
                <c:pt idx="4">
                  <c:v>67.078627329192543</c:v>
                </c:pt>
                <c:pt idx="5">
                  <c:v>67.954041420118344</c:v>
                </c:pt>
                <c:pt idx="6">
                  <c:v>65.515971751412422</c:v>
                </c:pt>
                <c:pt idx="7">
                  <c:v>63.25488524590164</c:v>
                </c:pt>
                <c:pt idx="8">
                  <c:v>43.355502732240438</c:v>
                </c:pt>
                <c:pt idx="9">
                  <c:v>52.62</c:v>
                </c:pt>
                <c:pt idx="10" formatCode="General">
                  <c:v>50.59</c:v>
                </c:pt>
                <c:pt idx="11" formatCode="General">
                  <c:v>61.76</c:v>
                </c:pt>
                <c:pt idx="12" formatCode="General">
                  <c:v>59.81</c:v>
                </c:pt>
              </c:numCache>
            </c:numRef>
          </c:val>
        </c:ser>
        <c:axId val="100731520"/>
        <c:axId val="100749696"/>
      </c:barChart>
      <c:catAx>
        <c:axId val="100731520"/>
        <c:scaling>
          <c:orientation val="minMax"/>
        </c:scaling>
        <c:axPos val="b"/>
        <c:numFmt formatCode="General" sourceLinked="1"/>
        <c:tickLblPos val="nextTo"/>
        <c:crossAx val="100749696"/>
        <c:crosses val="autoZero"/>
        <c:auto val="1"/>
        <c:lblAlgn val="ctr"/>
        <c:lblOffset val="100"/>
      </c:catAx>
      <c:valAx>
        <c:axId val="100749696"/>
        <c:scaling>
          <c:orientation val="minMax"/>
        </c:scaling>
        <c:axPos val="l"/>
        <c:majorGridlines/>
        <c:numFmt formatCode="0" sourceLinked="0"/>
        <c:tickLblPos val="nextTo"/>
        <c:crossAx val="100731520"/>
        <c:crosses val="autoZero"/>
        <c:crossBetween val="between"/>
      </c:valAx>
    </c:plotArea>
    <c:legend>
      <c:legendPos val="b"/>
      <c:layout/>
    </c:legend>
    <c:plotVisOnly val="1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000000000000511" l="0.70000000000000062" r="0.70000000000000062" t="0.75000000000000511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'Gráfico 10 y 10b'!$B$7</c:f>
              <c:strCache>
                <c:ptCount val="1"/>
                <c:pt idx="0">
                  <c:v>Argentina</c:v>
                </c:pt>
              </c:strCache>
            </c:strRef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cat>
            <c:strRef>
              <c:f>'Gráfico 10 y 10b'!$A$8:$A$13</c:f>
              <c:strCache>
                <c:ptCount val="6"/>
                <c:pt idx="0">
                  <c:v>1960-69</c:v>
                </c:pt>
                <c:pt idx="1">
                  <c:v>1970-79</c:v>
                </c:pt>
                <c:pt idx="2">
                  <c:v>1980-89</c:v>
                </c:pt>
                <c:pt idx="3">
                  <c:v>1990-99</c:v>
                </c:pt>
                <c:pt idx="4">
                  <c:v>2000-09</c:v>
                </c:pt>
                <c:pt idx="5">
                  <c:v>2010-13</c:v>
                </c:pt>
              </c:strCache>
            </c:strRef>
          </c:cat>
          <c:val>
            <c:numRef>
              <c:f>'Gráfico 10 y 10b'!$B$8:$B$13</c:f>
              <c:numCache>
                <c:formatCode>General</c:formatCode>
                <c:ptCount val="6"/>
                <c:pt idx="0">
                  <c:v>4.9935286731614639</c:v>
                </c:pt>
                <c:pt idx="1">
                  <c:v>5.1681676627134134</c:v>
                </c:pt>
                <c:pt idx="2">
                  <c:v>7.0458587470529306</c:v>
                </c:pt>
                <c:pt idx="3">
                  <c:v>13.531993819130488</c:v>
                </c:pt>
                <c:pt idx="4">
                  <c:v>18.781939882648309</c:v>
                </c:pt>
                <c:pt idx="5">
                  <c:v>24.862536060030155</c:v>
                </c:pt>
              </c:numCache>
            </c:numRef>
          </c:val>
        </c:ser>
        <c:ser>
          <c:idx val="1"/>
          <c:order val="1"/>
          <c:tx>
            <c:strRef>
              <c:f>'Gráfico 10 y 10b'!$C$7</c:f>
              <c:strCache>
                <c:ptCount val="1"/>
                <c:pt idx="0">
                  <c:v>Brasil</c:v>
                </c:pt>
              </c:strCache>
            </c:strRef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cat>
            <c:strRef>
              <c:f>'Gráfico 10 y 10b'!$A$8:$A$13</c:f>
              <c:strCache>
                <c:ptCount val="6"/>
                <c:pt idx="0">
                  <c:v>1960-69</c:v>
                </c:pt>
                <c:pt idx="1">
                  <c:v>1970-79</c:v>
                </c:pt>
                <c:pt idx="2">
                  <c:v>1980-89</c:v>
                </c:pt>
                <c:pt idx="3">
                  <c:v>1990-99</c:v>
                </c:pt>
                <c:pt idx="4">
                  <c:v>2000-09</c:v>
                </c:pt>
                <c:pt idx="5">
                  <c:v>2010-13</c:v>
                </c:pt>
              </c:strCache>
            </c:strRef>
          </c:cat>
          <c:val>
            <c:numRef>
              <c:f>'Gráfico 10 y 10b'!$C$8:$C$13</c:f>
              <c:numCache>
                <c:formatCode>General</c:formatCode>
                <c:ptCount val="6"/>
                <c:pt idx="0">
                  <c:v>4.2850833224244864</c:v>
                </c:pt>
                <c:pt idx="1">
                  <c:v>8.1193921973265102</c:v>
                </c:pt>
                <c:pt idx="2">
                  <c:v>8.3372381043234434</c:v>
                </c:pt>
                <c:pt idx="3">
                  <c:v>14.257601120491518</c:v>
                </c:pt>
                <c:pt idx="4">
                  <c:v>25.346186726798752</c:v>
                </c:pt>
                <c:pt idx="5">
                  <c:v>28.177788771317058</c:v>
                </c:pt>
              </c:numCache>
            </c:numRef>
          </c:val>
        </c:ser>
        <c:gapWidth val="75"/>
        <c:overlap val="-25"/>
        <c:axId val="100778752"/>
        <c:axId val="100780288"/>
      </c:barChart>
      <c:catAx>
        <c:axId val="100778752"/>
        <c:scaling>
          <c:orientation val="minMax"/>
        </c:scaling>
        <c:axPos val="b"/>
        <c:numFmt formatCode="General" sourceLinked="1"/>
        <c:majorTickMark val="none"/>
        <c:tickLblPos val="nextTo"/>
        <c:crossAx val="100780288"/>
        <c:crosses val="autoZero"/>
        <c:auto val="1"/>
        <c:lblAlgn val="ctr"/>
        <c:lblOffset val="100"/>
      </c:catAx>
      <c:valAx>
        <c:axId val="100780288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00778752"/>
        <c:crosses val="autoZero"/>
        <c:crossBetween val="between"/>
      </c:valAx>
    </c:plotArea>
    <c:legend>
      <c:legendPos val="b"/>
      <c:layout/>
    </c:legend>
    <c:plotVisOnly val="1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autoTitleDeleted val="1"/>
    <c:view3D>
      <c:perspective val="30"/>
    </c:view3D>
    <c:plotArea>
      <c:layout/>
      <c:bar3DChart>
        <c:barDir val="col"/>
        <c:grouping val="clustered"/>
        <c:ser>
          <c:idx val="0"/>
          <c:order val="0"/>
          <c:tx>
            <c:strRef>
              <c:f>'Gráfico 11'!$A$4</c:f>
              <c:strCache>
                <c:ptCount val="1"/>
                <c:pt idx="0">
                  <c:v>Alemania</c:v>
                </c:pt>
              </c:strCache>
            </c:strRef>
          </c:tx>
          <c:spPr>
            <a:solidFill>
              <a:schemeClr val="tx1"/>
            </a:solidFill>
          </c:spPr>
          <c:cat>
            <c:numRef>
              <c:f>'Gráfico 11'!$B$3:$F$3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'Gráfico 11'!$B$4:$F$4</c:f>
              <c:numCache>
                <c:formatCode>General</c:formatCode>
                <c:ptCount val="5"/>
                <c:pt idx="0">
                  <c:v>59.46</c:v>
                </c:pt>
                <c:pt idx="1">
                  <c:v>57.3</c:v>
                </c:pt>
                <c:pt idx="2">
                  <c:v>54.35</c:v>
                </c:pt>
                <c:pt idx="3">
                  <c:v>60.42</c:v>
                </c:pt>
                <c:pt idx="4">
                  <c:v>59.04</c:v>
                </c:pt>
              </c:numCache>
            </c:numRef>
          </c:val>
        </c:ser>
        <c:ser>
          <c:idx val="5"/>
          <c:order val="1"/>
          <c:tx>
            <c:strRef>
              <c:f>'Gráfico 11'!$A$9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'Gráfico 11'!$B$3:$F$3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'Gráfico 11'!$B$9:$F$9</c:f>
              <c:numCache>
                <c:formatCode>General</c:formatCode>
                <c:ptCount val="5"/>
                <c:pt idx="0">
                  <c:v>44.97</c:v>
                </c:pt>
                <c:pt idx="1">
                  <c:v>43.16</c:v>
                </c:pt>
                <c:pt idx="2">
                  <c:v>41.7</c:v>
                </c:pt>
                <c:pt idx="3">
                  <c:v>44.86</c:v>
                </c:pt>
                <c:pt idx="4">
                  <c:v>42.36</c:v>
                </c:pt>
              </c:numCache>
            </c:numRef>
          </c:val>
        </c:ser>
        <c:ser>
          <c:idx val="6"/>
          <c:order val="2"/>
          <c:tx>
            <c:strRef>
              <c:f>'Gráfico 11'!$A$10</c:f>
              <c:strCache>
                <c:ptCount val="1"/>
                <c:pt idx="0">
                  <c:v>EE.UU.</c:v>
                </c:pt>
              </c:strCache>
            </c:strRef>
          </c:tx>
          <c:spPr>
            <a:solidFill>
              <a:srgbClr val="FF0000"/>
            </a:solidFill>
          </c:spPr>
          <c:cat>
            <c:numRef>
              <c:f>'Gráfico 11'!$B$3:$F$3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'Gráfico 11'!$B$10:$F$10</c:f>
              <c:numCache>
                <c:formatCode>General</c:formatCode>
                <c:ptCount val="5"/>
                <c:pt idx="0">
                  <c:v>37.36</c:v>
                </c:pt>
                <c:pt idx="1">
                  <c:v>38.1</c:v>
                </c:pt>
                <c:pt idx="2">
                  <c:v>37.35</c:v>
                </c:pt>
                <c:pt idx="3">
                  <c:v>37.9</c:v>
                </c:pt>
                <c:pt idx="4">
                  <c:v>37.380000000000003</c:v>
                </c:pt>
              </c:numCache>
            </c:numRef>
          </c:val>
        </c:ser>
        <c:ser>
          <c:idx val="7"/>
          <c:order val="3"/>
          <c:tx>
            <c:strRef>
              <c:f>'Gráfico 11'!$A$11</c:f>
              <c:strCache>
                <c:ptCount val="1"/>
                <c:pt idx="0">
                  <c:v>Italia</c:v>
                </c:pt>
              </c:strCache>
            </c:strRef>
          </c:tx>
          <c:spPr>
            <a:solidFill>
              <a:srgbClr val="00B050"/>
            </a:solidFill>
          </c:spPr>
          <c:cat>
            <c:numRef>
              <c:f>'Gráfico 11'!$B$3:$F$3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'Gráfico 11'!$B$11:$F$11</c:f>
              <c:numCache>
                <c:formatCode>General</c:formatCode>
                <c:ptCount val="5"/>
                <c:pt idx="0">
                  <c:v>37.93</c:v>
                </c:pt>
                <c:pt idx="1">
                  <c:v>37.03</c:v>
                </c:pt>
                <c:pt idx="2">
                  <c:v>36.26</c:v>
                </c:pt>
                <c:pt idx="3">
                  <c:v>39</c:v>
                </c:pt>
                <c:pt idx="4">
                  <c:v>36.880000000000003</c:v>
                </c:pt>
              </c:numCache>
            </c:numRef>
          </c:val>
        </c:ser>
        <c:ser>
          <c:idx val="8"/>
          <c:order val="4"/>
          <c:tx>
            <c:strRef>
              <c:f>'Gráfico 11'!$A$12</c:f>
              <c:strCache>
                <c:ptCount val="1"/>
                <c:pt idx="0">
                  <c:v>Reino Unido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'Gráfico 11'!$B$3:$F$3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'Gráfico 11'!$B$12:$F$12</c:f>
              <c:numCache>
                <c:formatCode>General</c:formatCode>
                <c:ptCount val="5"/>
                <c:pt idx="0">
                  <c:v>37.33</c:v>
                </c:pt>
                <c:pt idx="1">
                  <c:v>32.86</c:v>
                </c:pt>
                <c:pt idx="2">
                  <c:v>32.71</c:v>
                </c:pt>
                <c:pt idx="3">
                  <c:v>34.869999999999997</c:v>
                </c:pt>
                <c:pt idx="4">
                  <c:v>35</c:v>
                </c:pt>
              </c:numCache>
            </c:numRef>
          </c:val>
        </c:ser>
        <c:ser>
          <c:idx val="9"/>
          <c:order val="5"/>
          <c:tx>
            <c:strRef>
              <c:f>'Gráfico 11'!$A$13</c:f>
              <c:strCache>
                <c:ptCount val="1"/>
                <c:pt idx="0">
                  <c:v>España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'Gráfico 11'!$B$3:$F$3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'Gráfico 11'!$B$13:$F$13</c:f>
              <c:numCache>
                <c:formatCode>General</c:formatCode>
                <c:ptCount val="5"/>
                <c:pt idx="0">
                  <c:v>34.42</c:v>
                </c:pt>
                <c:pt idx="1">
                  <c:v>34.33</c:v>
                </c:pt>
                <c:pt idx="2">
                  <c:v>32.9</c:v>
                </c:pt>
                <c:pt idx="3">
                  <c:v>34.51</c:v>
                </c:pt>
                <c:pt idx="4">
                  <c:v>32.19</c:v>
                </c:pt>
              </c:numCache>
            </c:numRef>
          </c:val>
        </c:ser>
        <c:ser>
          <c:idx val="19"/>
          <c:order val="6"/>
          <c:tx>
            <c:strRef>
              <c:f>'Gráfico 11'!$A$23</c:f>
              <c:strCache>
                <c:ptCount val="1"/>
                <c:pt idx="0">
                  <c:v>Argentina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cat>
            <c:numRef>
              <c:f>'Gráfico 11'!$B$3:$F$3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'Gráfico 11'!$B$23:$F$23</c:f>
              <c:numCache>
                <c:formatCode>0.00</c:formatCode>
                <c:ptCount val="5"/>
                <c:pt idx="0">
                  <c:v>11.68288592275249</c:v>
                </c:pt>
                <c:pt idx="1">
                  <c:v>12.851413083222427</c:v>
                </c:pt>
                <c:pt idx="2">
                  <c:v>14.219469431482173</c:v>
                </c:pt>
                <c:pt idx="3">
                  <c:v>19.377177131485766</c:v>
                </c:pt>
                <c:pt idx="4">
                  <c:v>28.921212835832627</c:v>
                </c:pt>
              </c:numCache>
            </c:numRef>
          </c:val>
        </c:ser>
        <c:ser>
          <c:idx val="10"/>
          <c:order val="7"/>
          <c:tx>
            <c:strRef>
              <c:f>'Gráfico 11'!$A$14</c:f>
              <c:strCache>
                <c:ptCount val="1"/>
                <c:pt idx="0">
                  <c:v>Corea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cat>
            <c:numRef>
              <c:f>'Gráfico 11'!$B$3:$F$3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'Gráfico 11'!$B$14:$F$14</c:f>
              <c:numCache>
                <c:formatCode>General</c:formatCode>
                <c:ptCount val="5"/>
                <c:pt idx="0">
                  <c:v>20.83</c:v>
                </c:pt>
                <c:pt idx="1">
                  <c:v>18.79</c:v>
                </c:pt>
                <c:pt idx="2">
                  <c:v>23.67</c:v>
                </c:pt>
                <c:pt idx="3">
                  <c:v>23.26</c:v>
                </c:pt>
                <c:pt idx="4">
                  <c:v>25.87</c:v>
                </c:pt>
              </c:numCache>
            </c:numRef>
          </c:val>
        </c:ser>
        <c:ser>
          <c:idx val="11"/>
          <c:order val="8"/>
          <c:tx>
            <c:strRef>
              <c:f>'Gráfico 11'!$A$15</c:f>
              <c:strCache>
                <c:ptCount val="1"/>
                <c:pt idx="0">
                  <c:v>Brasil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numRef>
              <c:f>'Gráfico 11'!$B$3:$F$3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'Gráfico 11'!$B$15:$F$15</c:f>
              <c:numCache>
                <c:formatCode>General</c:formatCode>
                <c:ptCount val="5"/>
                <c:pt idx="0">
                  <c:v>14.5</c:v>
                </c:pt>
                <c:pt idx="1">
                  <c:v>13.98</c:v>
                </c:pt>
                <c:pt idx="2">
                  <c:v>16.89</c:v>
                </c:pt>
                <c:pt idx="3">
                  <c:v>20.010000000000002</c:v>
                </c:pt>
                <c:pt idx="4">
                  <c:v>18.8</c:v>
                </c:pt>
              </c:numCache>
            </c:numRef>
          </c:val>
        </c:ser>
        <c:ser>
          <c:idx val="15"/>
          <c:order val="9"/>
          <c:tx>
            <c:strRef>
              <c:f>'Gráfico 11'!$A$19</c:f>
              <c:strCache>
                <c:ptCount val="1"/>
                <c:pt idx="0">
                  <c:v>Taiwán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cat>
            <c:numRef>
              <c:f>'Gráfico 11'!$B$3:$F$3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'Gráfico 11'!$B$19:$F$19</c:f>
              <c:numCache>
                <c:formatCode>General</c:formatCode>
                <c:ptCount val="5"/>
                <c:pt idx="0">
                  <c:v>9.5399999999999991</c:v>
                </c:pt>
                <c:pt idx="1">
                  <c:v>8.6</c:v>
                </c:pt>
                <c:pt idx="2">
                  <c:v>8.7799999999999994</c:v>
                </c:pt>
                <c:pt idx="3">
                  <c:v>9.89</c:v>
                </c:pt>
                <c:pt idx="4">
                  <c:v>10.199999999999999</c:v>
                </c:pt>
              </c:numCache>
            </c:numRef>
          </c:val>
        </c:ser>
        <c:ser>
          <c:idx val="16"/>
          <c:order val="10"/>
          <c:tx>
            <c:strRef>
              <c:f>'Gráfico 11'!$A$20</c:f>
              <c:strCache>
                <c:ptCount val="1"/>
                <c:pt idx="0">
                  <c:v>Polonia</c:v>
                </c:pt>
              </c:strCache>
            </c:strRef>
          </c:tx>
          <c:spPr>
            <a:solidFill>
              <a:srgbClr val="7030A0"/>
            </a:solidFill>
          </c:spPr>
          <c:cat>
            <c:numRef>
              <c:f>'Gráfico 11'!$B$3:$F$3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'Gráfico 11'!$B$20:$F$20</c:f>
              <c:numCache>
                <c:formatCode>General</c:formatCode>
                <c:ptCount val="5"/>
                <c:pt idx="0">
                  <c:v>10.67</c:v>
                </c:pt>
                <c:pt idx="1">
                  <c:v>8.68</c:v>
                </c:pt>
                <c:pt idx="2">
                  <c:v>9.34</c:v>
                </c:pt>
                <c:pt idx="3">
                  <c:v>9.9</c:v>
                </c:pt>
                <c:pt idx="4">
                  <c:v>9.49</c:v>
                </c:pt>
              </c:numCache>
            </c:numRef>
          </c:val>
        </c:ser>
        <c:ser>
          <c:idx val="17"/>
          <c:order val="11"/>
          <c:tx>
            <c:strRef>
              <c:f>'Gráfico 11'!$A$21</c:f>
              <c:strCache>
                <c:ptCount val="1"/>
                <c:pt idx="0">
                  <c:v>México</c:v>
                </c:pt>
              </c:strCache>
            </c:strRef>
          </c:tx>
          <c:spPr>
            <a:solidFill>
              <a:srgbClr val="BD1350"/>
            </a:solidFill>
          </c:spPr>
          <c:cat>
            <c:numRef>
              <c:f>'Gráfico 11'!$B$3:$F$3</c:f>
              <c:numCache>
                <c:formatCode>General</c:formatCode>
                <c:ptCount val="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</c:numCache>
            </c:numRef>
          </c:cat>
          <c:val>
            <c:numRef>
              <c:f>'Gráfico 11'!$B$21:$F$21</c:f>
              <c:numCache>
                <c:formatCode>General</c:formatCode>
                <c:ptCount val="5"/>
                <c:pt idx="0">
                  <c:v>8.6999999999999993</c:v>
                </c:pt>
                <c:pt idx="1">
                  <c:v>8.01</c:v>
                </c:pt>
                <c:pt idx="2">
                  <c:v>7.96</c:v>
                </c:pt>
                <c:pt idx="3">
                  <c:v>8.16</c:v>
                </c:pt>
                <c:pt idx="4">
                  <c:v>7.79</c:v>
                </c:pt>
              </c:numCache>
            </c:numRef>
          </c:val>
        </c:ser>
        <c:gapWidth val="75"/>
        <c:shape val="box"/>
        <c:axId val="103934976"/>
        <c:axId val="106238720"/>
        <c:axId val="0"/>
      </c:bar3DChart>
      <c:catAx>
        <c:axId val="103934976"/>
        <c:scaling>
          <c:orientation val="minMax"/>
        </c:scaling>
        <c:axPos val="b"/>
        <c:numFmt formatCode="General" sourceLinked="1"/>
        <c:majorTickMark val="none"/>
        <c:tickLblPos val="nextTo"/>
        <c:crossAx val="106238720"/>
        <c:crosses val="autoZero"/>
        <c:auto val="1"/>
        <c:lblAlgn val="ctr"/>
        <c:lblOffset val="100"/>
      </c:catAx>
      <c:valAx>
        <c:axId val="10623872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103934976"/>
        <c:crosses val="autoZero"/>
        <c:crossBetween val="between"/>
      </c:valAx>
    </c:plotArea>
    <c:legend>
      <c:legendPos val="b"/>
      <c:layout/>
    </c:legend>
    <c:plotVisOnly val="1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autoTitleDeleted val="1"/>
    <c:plotArea>
      <c:layout/>
      <c:barChart>
        <c:barDir val="col"/>
        <c:grouping val="stacked"/>
        <c:ser>
          <c:idx val="0"/>
          <c:order val="0"/>
          <c:tx>
            <c:v>Productos de caucho</c:v>
          </c:tx>
          <c:cat>
            <c:numRef>
              <c:f>'Gráfico 12'!$A$6:$A$26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12'!$B$6:$B$26</c:f>
              <c:numCache>
                <c:formatCode>General</c:formatCode>
                <c:ptCount val="21"/>
                <c:pt idx="0">
                  <c:v>-46.9</c:v>
                </c:pt>
                <c:pt idx="1">
                  <c:v>-38.700000000000003</c:v>
                </c:pt>
                <c:pt idx="2">
                  <c:v>-9.4</c:v>
                </c:pt>
                <c:pt idx="3">
                  <c:v>-56</c:v>
                </c:pt>
                <c:pt idx="4">
                  <c:v>-95.3</c:v>
                </c:pt>
                <c:pt idx="5">
                  <c:v>-79.099999999999994</c:v>
                </c:pt>
                <c:pt idx="6">
                  <c:v>-77.3</c:v>
                </c:pt>
                <c:pt idx="7">
                  <c:v>-87.5</c:v>
                </c:pt>
                <c:pt idx="8">
                  <c:v>-47.9</c:v>
                </c:pt>
                <c:pt idx="9">
                  <c:v>56.2</c:v>
                </c:pt>
                <c:pt idx="10">
                  <c:v>-44.4</c:v>
                </c:pt>
                <c:pt idx="11">
                  <c:v>-57.9</c:v>
                </c:pt>
                <c:pt idx="12">
                  <c:v>-43.7</c:v>
                </c:pt>
                <c:pt idx="13">
                  <c:v>-34.200000000000003</c:v>
                </c:pt>
                <c:pt idx="14">
                  <c:v>-122.1</c:v>
                </c:pt>
                <c:pt idx="15">
                  <c:v>-225.1</c:v>
                </c:pt>
                <c:pt idx="16">
                  <c:v>-19.2</c:v>
                </c:pt>
                <c:pt idx="17">
                  <c:v>-191.2</c:v>
                </c:pt>
                <c:pt idx="18">
                  <c:v>-315.60000000000002</c:v>
                </c:pt>
                <c:pt idx="19">
                  <c:v>-223.8</c:v>
                </c:pt>
                <c:pt idx="20">
                  <c:v>-328</c:v>
                </c:pt>
              </c:numCache>
            </c:numRef>
          </c:val>
        </c:ser>
        <c:ser>
          <c:idx val="1"/>
          <c:order val="1"/>
          <c:tx>
            <c:v>Motores y partes</c:v>
          </c:tx>
          <c:cat>
            <c:numRef>
              <c:f>'Gráfico 12'!$A$6:$A$26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12'!$C$6:$C$26</c:f>
              <c:numCache>
                <c:formatCode>General</c:formatCode>
                <c:ptCount val="21"/>
                <c:pt idx="0">
                  <c:v>-119.7</c:v>
                </c:pt>
                <c:pt idx="1">
                  <c:v>-189.6</c:v>
                </c:pt>
                <c:pt idx="2">
                  <c:v>-205.1</c:v>
                </c:pt>
                <c:pt idx="3">
                  <c:v>-245.6</c:v>
                </c:pt>
                <c:pt idx="4">
                  <c:v>-375.4</c:v>
                </c:pt>
                <c:pt idx="5">
                  <c:v>-405.7</c:v>
                </c:pt>
                <c:pt idx="6">
                  <c:v>-175.3</c:v>
                </c:pt>
                <c:pt idx="7">
                  <c:v>-198.6</c:v>
                </c:pt>
                <c:pt idx="8">
                  <c:v>-144.80000000000001</c:v>
                </c:pt>
                <c:pt idx="9">
                  <c:v>-46.2</c:v>
                </c:pt>
                <c:pt idx="10">
                  <c:v>-85.1</c:v>
                </c:pt>
                <c:pt idx="11">
                  <c:v>-220.7</c:v>
                </c:pt>
                <c:pt idx="12">
                  <c:v>-305</c:v>
                </c:pt>
                <c:pt idx="13">
                  <c:v>-490.5</c:v>
                </c:pt>
                <c:pt idx="14">
                  <c:v>-730.8</c:v>
                </c:pt>
                <c:pt idx="15">
                  <c:v>-941.1</c:v>
                </c:pt>
                <c:pt idx="16">
                  <c:v>-566.9</c:v>
                </c:pt>
                <c:pt idx="17" formatCode="#,##0.00">
                  <c:v>-1040.8</c:v>
                </c:pt>
                <c:pt idx="18" formatCode="#,##0.00">
                  <c:v>-1387.9</c:v>
                </c:pt>
                <c:pt idx="19" formatCode="#,##0.00">
                  <c:v>-1211.2</c:v>
                </c:pt>
                <c:pt idx="20" formatCode="#,##0.00">
                  <c:v>-1109</c:v>
                </c:pt>
              </c:numCache>
            </c:numRef>
          </c:val>
        </c:ser>
        <c:ser>
          <c:idx val="2"/>
          <c:order val="2"/>
          <c:tx>
            <c:strRef>
              <c:f>'Gráfico 12'!$D$5</c:f>
              <c:strCache>
                <c:ptCount val="1"/>
                <c:pt idx="0">
                  <c:v>Filtros</c:v>
                </c:pt>
              </c:strCache>
            </c:strRef>
          </c:tx>
          <c:cat>
            <c:numRef>
              <c:f>'Gráfico 12'!$A$6:$A$26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12'!$D$6:$D$26</c:f>
              <c:numCache>
                <c:formatCode>General</c:formatCode>
                <c:ptCount val="21"/>
                <c:pt idx="0">
                  <c:v>-25.2</c:v>
                </c:pt>
                <c:pt idx="1">
                  <c:v>-29.3</c:v>
                </c:pt>
                <c:pt idx="2">
                  <c:v>-27.6</c:v>
                </c:pt>
                <c:pt idx="3">
                  <c:v>-46.9</c:v>
                </c:pt>
                <c:pt idx="4">
                  <c:v>-49.9</c:v>
                </c:pt>
                <c:pt idx="5">
                  <c:v>-72.8</c:v>
                </c:pt>
                <c:pt idx="6">
                  <c:v>-52.2</c:v>
                </c:pt>
                <c:pt idx="7">
                  <c:v>-61.1</c:v>
                </c:pt>
                <c:pt idx="8">
                  <c:v>-34.799999999999997</c:v>
                </c:pt>
                <c:pt idx="9">
                  <c:v>-2.2999999999999998</c:v>
                </c:pt>
                <c:pt idx="10">
                  <c:v>-18.3</c:v>
                </c:pt>
                <c:pt idx="11">
                  <c:v>-32.1</c:v>
                </c:pt>
                <c:pt idx="12">
                  <c:v>-39.4</c:v>
                </c:pt>
                <c:pt idx="13">
                  <c:v>-53.6</c:v>
                </c:pt>
                <c:pt idx="14">
                  <c:v>-71.3</c:v>
                </c:pt>
                <c:pt idx="15">
                  <c:v>-80.5</c:v>
                </c:pt>
                <c:pt idx="16">
                  <c:v>-53.2</c:v>
                </c:pt>
                <c:pt idx="17">
                  <c:v>-80.099999999999994</c:v>
                </c:pt>
                <c:pt idx="18">
                  <c:v>-95.7</c:v>
                </c:pt>
                <c:pt idx="19">
                  <c:v>-102.8</c:v>
                </c:pt>
                <c:pt idx="20">
                  <c:v>-121.4</c:v>
                </c:pt>
              </c:numCache>
            </c:numRef>
          </c:val>
        </c:ser>
        <c:ser>
          <c:idx val="3"/>
          <c:order val="3"/>
          <c:tx>
            <c:strRef>
              <c:f>'Gráfico 12'!$E$5</c:f>
              <c:strCache>
                <c:ptCount val="1"/>
                <c:pt idx="0">
                  <c:v>Juntas-cojinetes-árboles-cigüeñal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cat>
            <c:numRef>
              <c:f>'Gráfico 12'!$A$6:$A$26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12'!$E$6:$E$26</c:f>
              <c:numCache>
                <c:formatCode>General</c:formatCode>
                <c:ptCount val="21"/>
                <c:pt idx="0">
                  <c:v>-46.3</c:v>
                </c:pt>
                <c:pt idx="1">
                  <c:v>-68.099999999999994</c:v>
                </c:pt>
                <c:pt idx="2">
                  <c:v>-72.8</c:v>
                </c:pt>
                <c:pt idx="3">
                  <c:v>-81.099999999999994</c:v>
                </c:pt>
                <c:pt idx="4">
                  <c:v>-93.5</c:v>
                </c:pt>
                <c:pt idx="5">
                  <c:v>-87.6</c:v>
                </c:pt>
                <c:pt idx="6">
                  <c:v>-61</c:v>
                </c:pt>
                <c:pt idx="7">
                  <c:v>-66.900000000000006</c:v>
                </c:pt>
                <c:pt idx="8">
                  <c:v>-65.7</c:v>
                </c:pt>
                <c:pt idx="9">
                  <c:v>-37.6</c:v>
                </c:pt>
                <c:pt idx="10">
                  <c:v>-66.5</c:v>
                </c:pt>
                <c:pt idx="11">
                  <c:v>-88.3</c:v>
                </c:pt>
                <c:pt idx="12">
                  <c:v>-100.6</c:v>
                </c:pt>
                <c:pt idx="13">
                  <c:v>-120.1</c:v>
                </c:pt>
                <c:pt idx="14">
                  <c:v>-138</c:v>
                </c:pt>
                <c:pt idx="15">
                  <c:v>-148.80000000000001</c:v>
                </c:pt>
                <c:pt idx="16">
                  <c:v>-87.8</c:v>
                </c:pt>
                <c:pt idx="17">
                  <c:v>-150.9</c:v>
                </c:pt>
                <c:pt idx="18">
                  <c:v>-154.19999999999999</c:v>
                </c:pt>
                <c:pt idx="19">
                  <c:v>-135.19999999999999</c:v>
                </c:pt>
                <c:pt idx="20">
                  <c:v>-229.5</c:v>
                </c:pt>
              </c:numCache>
            </c:numRef>
          </c:val>
        </c:ser>
        <c:ser>
          <c:idx val="4"/>
          <c:order val="4"/>
          <c:tx>
            <c:strRef>
              <c:f>'Gráfico 12'!$F$5</c:f>
              <c:strCache>
                <c:ptCount val="1"/>
                <c:pt idx="0">
                  <c:v>Eléctrico y encendido</c:v>
                </c:pt>
              </c:strCache>
            </c:strRef>
          </c:tx>
          <c:cat>
            <c:numRef>
              <c:f>'Gráfico 12'!$A$6:$A$26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12'!$F$6:$F$26</c:f>
              <c:numCache>
                <c:formatCode>General</c:formatCode>
                <c:ptCount val="21"/>
                <c:pt idx="0">
                  <c:v>-59.2</c:v>
                </c:pt>
                <c:pt idx="1">
                  <c:v>-72.3</c:v>
                </c:pt>
                <c:pt idx="2">
                  <c:v>-69.8</c:v>
                </c:pt>
                <c:pt idx="3">
                  <c:v>-99.3</c:v>
                </c:pt>
                <c:pt idx="4">
                  <c:v>-127.3</c:v>
                </c:pt>
                <c:pt idx="5">
                  <c:v>-117.6</c:v>
                </c:pt>
                <c:pt idx="6">
                  <c:v>-78</c:v>
                </c:pt>
                <c:pt idx="7">
                  <c:v>-86.7</c:v>
                </c:pt>
                <c:pt idx="8">
                  <c:v>-59.7</c:v>
                </c:pt>
                <c:pt idx="9">
                  <c:v>-12.9</c:v>
                </c:pt>
                <c:pt idx="10">
                  <c:v>-29.6</c:v>
                </c:pt>
                <c:pt idx="11">
                  <c:v>-53.3</c:v>
                </c:pt>
                <c:pt idx="12">
                  <c:v>-68.3</c:v>
                </c:pt>
                <c:pt idx="13">
                  <c:v>-115.1</c:v>
                </c:pt>
                <c:pt idx="14">
                  <c:v>-174.7</c:v>
                </c:pt>
                <c:pt idx="15">
                  <c:v>-255.5</c:v>
                </c:pt>
                <c:pt idx="16">
                  <c:v>-208.3</c:v>
                </c:pt>
                <c:pt idx="17">
                  <c:v>-339.9</c:v>
                </c:pt>
                <c:pt idx="18">
                  <c:v>-427.9</c:v>
                </c:pt>
                <c:pt idx="19">
                  <c:v>-440.7</c:v>
                </c:pt>
                <c:pt idx="20">
                  <c:v>-473.6</c:v>
                </c:pt>
              </c:numCache>
            </c:numRef>
          </c:val>
        </c:ser>
        <c:ser>
          <c:idx val="5"/>
          <c:order val="5"/>
          <c:tx>
            <c:strRef>
              <c:f>'Gráfico 12'!$G$5</c:f>
              <c:strCache>
                <c:ptCount val="1"/>
                <c:pt idx="0">
                  <c:v>Confort y seguridad</c:v>
                </c:pt>
              </c:strCache>
            </c:strRef>
          </c:tx>
          <c:cat>
            <c:numRef>
              <c:f>'Gráfico 12'!$A$6:$A$26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12'!$G$6:$G$26</c:f>
              <c:numCache>
                <c:formatCode>General</c:formatCode>
                <c:ptCount val="21"/>
                <c:pt idx="0">
                  <c:v>-53.6</c:v>
                </c:pt>
                <c:pt idx="1">
                  <c:v>-61.4</c:v>
                </c:pt>
                <c:pt idx="2">
                  <c:v>-38.5</c:v>
                </c:pt>
                <c:pt idx="3">
                  <c:v>-63.4</c:v>
                </c:pt>
                <c:pt idx="4">
                  <c:v>-77.900000000000006</c:v>
                </c:pt>
                <c:pt idx="5">
                  <c:v>-83.5</c:v>
                </c:pt>
                <c:pt idx="6">
                  <c:v>-32.9</c:v>
                </c:pt>
                <c:pt idx="7">
                  <c:v>-52.7</c:v>
                </c:pt>
                <c:pt idx="8">
                  <c:v>-23.7</c:v>
                </c:pt>
                <c:pt idx="9">
                  <c:v>-1.6</c:v>
                </c:pt>
                <c:pt idx="10">
                  <c:v>-13.7</c:v>
                </c:pt>
                <c:pt idx="11">
                  <c:v>-28.6</c:v>
                </c:pt>
                <c:pt idx="12">
                  <c:v>-37.9</c:v>
                </c:pt>
                <c:pt idx="13">
                  <c:v>-47.5</c:v>
                </c:pt>
                <c:pt idx="14">
                  <c:v>-77.8</c:v>
                </c:pt>
                <c:pt idx="15">
                  <c:v>-101.9</c:v>
                </c:pt>
                <c:pt idx="16">
                  <c:v>-80.099999999999994</c:v>
                </c:pt>
                <c:pt idx="17">
                  <c:v>-175.5</c:v>
                </c:pt>
                <c:pt idx="18">
                  <c:v>-230.5</c:v>
                </c:pt>
                <c:pt idx="19">
                  <c:v>-192.6</c:v>
                </c:pt>
                <c:pt idx="20">
                  <c:v>-120.7</c:v>
                </c:pt>
              </c:numCache>
            </c:numRef>
          </c:val>
        </c:ser>
        <c:ser>
          <c:idx val="6"/>
          <c:order val="6"/>
          <c:tx>
            <c:strRef>
              <c:f>'Gráfico 12'!$H$5</c:f>
              <c:strCache>
                <c:ptCount val="1"/>
                <c:pt idx="0">
                  <c:v>Señalización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</c:spPr>
          <c:cat>
            <c:numRef>
              <c:f>'Gráfico 12'!$A$6:$A$26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12'!$H$6:$H$26</c:f>
              <c:numCache>
                <c:formatCode>General</c:formatCode>
                <c:ptCount val="21"/>
                <c:pt idx="0">
                  <c:v>-17.100000000000001</c:v>
                </c:pt>
                <c:pt idx="1">
                  <c:v>-20.8</c:v>
                </c:pt>
                <c:pt idx="2">
                  <c:v>-13.6</c:v>
                </c:pt>
                <c:pt idx="3">
                  <c:v>-25.3</c:v>
                </c:pt>
                <c:pt idx="4">
                  <c:v>-34.9</c:v>
                </c:pt>
                <c:pt idx="5">
                  <c:v>-35.9</c:v>
                </c:pt>
                <c:pt idx="6">
                  <c:v>-16.5</c:v>
                </c:pt>
                <c:pt idx="7">
                  <c:v>-13.4</c:v>
                </c:pt>
                <c:pt idx="8">
                  <c:v>-2.9</c:v>
                </c:pt>
                <c:pt idx="9">
                  <c:v>9.9</c:v>
                </c:pt>
                <c:pt idx="10">
                  <c:v>4.8</c:v>
                </c:pt>
                <c:pt idx="11">
                  <c:v>-6.2</c:v>
                </c:pt>
                <c:pt idx="12">
                  <c:v>-11.9</c:v>
                </c:pt>
                <c:pt idx="13">
                  <c:v>-31.7</c:v>
                </c:pt>
                <c:pt idx="14">
                  <c:v>-51.7</c:v>
                </c:pt>
                <c:pt idx="15">
                  <c:v>-72.5</c:v>
                </c:pt>
                <c:pt idx="16">
                  <c:v>-48.9</c:v>
                </c:pt>
                <c:pt idx="17">
                  <c:v>-94.2</c:v>
                </c:pt>
                <c:pt idx="18">
                  <c:v>-137.19999999999999</c:v>
                </c:pt>
                <c:pt idx="19">
                  <c:v>-149.1</c:v>
                </c:pt>
                <c:pt idx="20">
                  <c:v>-166</c:v>
                </c:pt>
              </c:numCache>
            </c:numRef>
          </c:val>
        </c:ser>
        <c:ser>
          <c:idx val="7"/>
          <c:order val="7"/>
          <c:tx>
            <c:strRef>
              <c:f>'Gráfico 12'!$I$5</c:f>
              <c:strCache>
                <c:ptCount val="1"/>
                <c:pt idx="0">
                  <c:v>Transmisión y sus partes</c:v>
                </c:pt>
              </c:strCache>
            </c:strRef>
          </c:tx>
          <c:spPr>
            <a:solidFill>
              <a:schemeClr val="tx1"/>
            </a:solidFill>
          </c:spPr>
          <c:cat>
            <c:numRef>
              <c:f>'Gráfico 12'!$A$6:$A$26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12'!$I$6:$I$26</c:f>
              <c:numCache>
                <c:formatCode>General</c:formatCode>
                <c:ptCount val="21"/>
                <c:pt idx="0">
                  <c:v>-6.1</c:v>
                </c:pt>
                <c:pt idx="1">
                  <c:v>-48.5</c:v>
                </c:pt>
                <c:pt idx="2">
                  <c:v>25.5</c:v>
                </c:pt>
                <c:pt idx="3">
                  <c:v>-73.599999999999994</c:v>
                </c:pt>
                <c:pt idx="4">
                  <c:v>-191.2</c:v>
                </c:pt>
                <c:pt idx="5">
                  <c:v>-211.6</c:v>
                </c:pt>
                <c:pt idx="6">
                  <c:v>49.6</c:v>
                </c:pt>
                <c:pt idx="7">
                  <c:v>17</c:v>
                </c:pt>
                <c:pt idx="8">
                  <c:v>5.9</c:v>
                </c:pt>
                <c:pt idx="9">
                  <c:v>102.8</c:v>
                </c:pt>
                <c:pt idx="10">
                  <c:v>105</c:v>
                </c:pt>
                <c:pt idx="11">
                  <c:v>56.1</c:v>
                </c:pt>
                <c:pt idx="12">
                  <c:v>-26</c:v>
                </c:pt>
                <c:pt idx="13">
                  <c:v>-114.9</c:v>
                </c:pt>
                <c:pt idx="14">
                  <c:v>-156.5</c:v>
                </c:pt>
                <c:pt idx="15">
                  <c:v>-302.10000000000002</c:v>
                </c:pt>
                <c:pt idx="16">
                  <c:v>-228.3</c:v>
                </c:pt>
                <c:pt idx="17">
                  <c:v>-514.20000000000005</c:v>
                </c:pt>
                <c:pt idx="18">
                  <c:v>-786.8</c:v>
                </c:pt>
                <c:pt idx="19">
                  <c:v>-734.6</c:v>
                </c:pt>
                <c:pt idx="20">
                  <c:v>-744.1</c:v>
                </c:pt>
              </c:numCache>
            </c:numRef>
          </c:val>
        </c:ser>
        <c:ser>
          <c:idx val="8"/>
          <c:order val="8"/>
          <c:tx>
            <c:strRef>
              <c:f>'Gráfico 12'!$J$5</c:f>
              <c:strCache>
                <c:ptCount val="1"/>
                <c:pt idx="0">
                  <c:v>Frenos y sus partes</c:v>
                </c:pt>
              </c:strCache>
            </c:strRef>
          </c:tx>
          <c:cat>
            <c:numRef>
              <c:f>'Gráfico 12'!$A$6:$A$26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12'!$J$6:$J$26</c:f>
              <c:numCache>
                <c:formatCode>General</c:formatCode>
                <c:ptCount val="21"/>
                <c:pt idx="0">
                  <c:v>-56.6</c:v>
                </c:pt>
                <c:pt idx="1">
                  <c:v>-103.6</c:v>
                </c:pt>
                <c:pt idx="2">
                  <c:v>-82</c:v>
                </c:pt>
                <c:pt idx="3">
                  <c:v>-152.6</c:v>
                </c:pt>
                <c:pt idx="4">
                  <c:v>-164.1</c:v>
                </c:pt>
                <c:pt idx="5">
                  <c:v>-142.1</c:v>
                </c:pt>
                <c:pt idx="6">
                  <c:v>-110.4</c:v>
                </c:pt>
                <c:pt idx="7">
                  <c:v>-124.7</c:v>
                </c:pt>
                <c:pt idx="8">
                  <c:v>-68</c:v>
                </c:pt>
                <c:pt idx="9">
                  <c:v>20.100000000000001</c:v>
                </c:pt>
                <c:pt idx="10">
                  <c:v>11</c:v>
                </c:pt>
                <c:pt idx="11">
                  <c:v>-7.7</c:v>
                </c:pt>
                <c:pt idx="12">
                  <c:v>-21.9</c:v>
                </c:pt>
                <c:pt idx="13">
                  <c:v>-71</c:v>
                </c:pt>
                <c:pt idx="14">
                  <c:v>33</c:v>
                </c:pt>
                <c:pt idx="15">
                  <c:v>43</c:v>
                </c:pt>
                <c:pt idx="16">
                  <c:v>-2.1</c:v>
                </c:pt>
                <c:pt idx="17">
                  <c:v>-42.5</c:v>
                </c:pt>
                <c:pt idx="18">
                  <c:v>-78.099999999999994</c:v>
                </c:pt>
                <c:pt idx="19">
                  <c:v>-30.2</c:v>
                </c:pt>
                <c:pt idx="20" formatCode="#,##0.00">
                  <c:v>-1022.9</c:v>
                </c:pt>
              </c:numCache>
            </c:numRef>
          </c:val>
        </c:ser>
        <c:ser>
          <c:idx val="9"/>
          <c:order val="9"/>
          <c:tx>
            <c:strRef>
              <c:f>'Gráfico 12'!$K$5</c:f>
              <c:strCache>
                <c:ptCount val="1"/>
                <c:pt idx="0">
                  <c:v>Espejos e interior</c:v>
                </c:pt>
              </c:strCache>
            </c:strRef>
          </c:tx>
          <c:cat>
            <c:numRef>
              <c:f>'Gráfico 12'!$A$6:$A$26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12'!$K$6:$K$26</c:f>
              <c:numCache>
                <c:formatCode>General</c:formatCode>
                <c:ptCount val="21"/>
                <c:pt idx="0">
                  <c:v>-39.5</c:v>
                </c:pt>
                <c:pt idx="1">
                  <c:v>-44.4</c:v>
                </c:pt>
                <c:pt idx="2">
                  <c:v>-41.7</c:v>
                </c:pt>
                <c:pt idx="3">
                  <c:v>-49.8</c:v>
                </c:pt>
                <c:pt idx="4">
                  <c:v>-60.4</c:v>
                </c:pt>
                <c:pt idx="5">
                  <c:v>-76.599999999999994</c:v>
                </c:pt>
                <c:pt idx="6">
                  <c:v>-53.5</c:v>
                </c:pt>
                <c:pt idx="7">
                  <c:v>-70</c:v>
                </c:pt>
                <c:pt idx="8">
                  <c:v>-43.6</c:v>
                </c:pt>
                <c:pt idx="9">
                  <c:v>-22.1</c:v>
                </c:pt>
                <c:pt idx="10">
                  <c:v>-28.7</c:v>
                </c:pt>
                <c:pt idx="11">
                  <c:v>-59.5</c:v>
                </c:pt>
                <c:pt idx="12">
                  <c:v>-84.4</c:v>
                </c:pt>
                <c:pt idx="13">
                  <c:v>-124.8</c:v>
                </c:pt>
                <c:pt idx="14">
                  <c:v>-170.5</c:v>
                </c:pt>
                <c:pt idx="15">
                  <c:v>-207.2</c:v>
                </c:pt>
                <c:pt idx="16">
                  <c:v>-151</c:v>
                </c:pt>
                <c:pt idx="17">
                  <c:v>-237.8</c:v>
                </c:pt>
                <c:pt idx="18">
                  <c:v>-298.10000000000002</c:v>
                </c:pt>
                <c:pt idx="19">
                  <c:v>-273.8</c:v>
                </c:pt>
                <c:pt idx="20">
                  <c:v>-283.10000000000002</c:v>
                </c:pt>
              </c:numCache>
            </c:numRef>
          </c:val>
        </c:ser>
        <c:ser>
          <c:idx val="10"/>
          <c:order val="10"/>
          <c:tx>
            <c:strRef>
              <c:f>'Gráfico 12'!$L$5</c:f>
              <c:strCache>
                <c:ptCount val="1"/>
                <c:pt idx="0">
                  <c:v>Chasis, carrocerías y sus partes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'Gráfico 12'!$A$6:$A$26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12'!$L$6:$L$26</c:f>
              <c:numCache>
                <c:formatCode>General</c:formatCode>
                <c:ptCount val="21"/>
                <c:pt idx="0">
                  <c:v>-51.2</c:v>
                </c:pt>
                <c:pt idx="1">
                  <c:v>40.5</c:v>
                </c:pt>
                <c:pt idx="2">
                  <c:v>79.099999999999994</c:v>
                </c:pt>
                <c:pt idx="3">
                  <c:v>79.2</c:v>
                </c:pt>
                <c:pt idx="4">
                  <c:v>-4.4000000000000004</c:v>
                </c:pt>
                <c:pt idx="5">
                  <c:v>-32.6</c:v>
                </c:pt>
                <c:pt idx="6">
                  <c:v>-27.1</c:v>
                </c:pt>
                <c:pt idx="7">
                  <c:v>-18.399999999999999</c:v>
                </c:pt>
                <c:pt idx="8">
                  <c:v>-16.899999999999999</c:v>
                </c:pt>
                <c:pt idx="9">
                  <c:v>-4.5</c:v>
                </c:pt>
                <c:pt idx="10">
                  <c:v>-12.7</c:v>
                </c:pt>
                <c:pt idx="11">
                  <c:v>-13.7</c:v>
                </c:pt>
                <c:pt idx="12">
                  <c:v>-32.200000000000003</c:v>
                </c:pt>
                <c:pt idx="13">
                  <c:v>-75.5</c:v>
                </c:pt>
                <c:pt idx="14">
                  <c:v>-84.1</c:v>
                </c:pt>
                <c:pt idx="15">
                  <c:v>-137</c:v>
                </c:pt>
                <c:pt idx="16">
                  <c:v>-45</c:v>
                </c:pt>
                <c:pt idx="17">
                  <c:v>-177.6</c:v>
                </c:pt>
                <c:pt idx="18">
                  <c:v>-188.2</c:v>
                </c:pt>
                <c:pt idx="19">
                  <c:v>-118.5</c:v>
                </c:pt>
                <c:pt idx="20">
                  <c:v>-152.1</c:v>
                </c:pt>
              </c:numCache>
            </c:numRef>
          </c:val>
        </c:ser>
        <c:ser>
          <c:idx val="11"/>
          <c:order val="11"/>
          <c:tx>
            <c:strRef>
              <c:f>'Gráfico 12'!$M$5</c:f>
              <c:strCache>
                <c:ptCount val="1"/>
                <c:pt idx="0">
                  <c:v>Ruedas y amortiguadores</c:v>
                </c:pt>
              </c:strCache>
            </c:strRef>
          </c:tx>
          <c:cat>
            <c:numRef>
              <c:f>'Gráfico 12'!$A$6:$A$26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12'!$M$6:$M$26</c:f>
              <c:numCache>
                <c:formatCode>General</c:formatCode>
                <c:ptCount val="21"/>
                <c:pt idx="0">
                  <c:v>-27.8</c:v>
                </c:pt>
                <c:pt idx="1">
                  <c:v>-33.5</c:v>
                </c:pt>
                <c:pt idx="2">
                  <c:v>-19.5</c:v>
                </c:pt>
                <c:pt idx="3">
                  <c:v>-31.3</c:v>
                </c:pt>
                <c:pt idx="4">
                  <c:v>-55.1</c:v>
                </c:pt>
                <c:pt idx="5">
                  <c:v>-63.9</c:v>
                </c:pt>
                <c:pt idx="6">
                  <c:v>-36.700000000000003</c:v>
                </c:pt>
                <c:pt idx="7">
                  <c:v>-34.700000000000003</c:v>
                </c:pt>
                <c:pt idx="8">
                  <c:v>-25.7</c:v>
                </c:pt>
                <c:pt idx="9">
                  <c:v>-2.7</c:v>
                </c:pt>
                <c:pt idx="10">
                  <c:v>-6</c:v>
                </c:pt>
                <c:pt idx="11">
                  <c:v>-21.2</c:v>
                </c:pt>
                <c:pt idx="12">
                  <c:v>-28.6</c:v>
                </c:pt>
                <c:pt idx="13">
                  <c:v>-56.2</c:v>
                </c:pt>
                <c:pt idx="14">
                  <c:v>-83.6</c:v>
                </c:pt>
                <c:pt idx="15">
                  <c:v>-138.1</c:v>
                </c:pt>
                <c:pt idx="16">
                  <c:v>-108.7</c:v>
                </c:pt>
                <c:pt idx="17">
                  <c:v>-182.5</c:v>
                </c:pt>
                <c:pt idx="18">
                  <c:v>-253.3</c:v>
                </c:pt>
                <c:pt idx="19">
                  <c:v>-240.7</c:v>
                </c:pt>
                <c:pt idx="20">
                  <c:v>-227.3</c:v>
                </c:pt>
              </c:numCache>
            </c:numRef>
          </c:val>
        </c:ser>
        <c:ser>
          <c:idx val="12"/>
          <c:order val="12"/>
          <c:tx>
            <c:strRef>
              <c:f>'Gráfico 12'!$N$5</c:f>
              <c:strCache>
                <c:ptCount val="1"/>
                <c:pt idx="0">
                  <c:v>Otras</c:v>
                </c:pt>
              </c:strCache>
            </c:strRef>
          </c:tx>
          <c:cat>
            <c:numRef>
              <c:f>'Gráfico 12'!$A$6:$A$26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12'!$N$6:$N$26</c:f>
              <c:numCache>
                <c:formatCode>General</c:formatCode>
                <c:ptCount val="21"/>
                <c:pt idx="0">
                  <c:v>-154.6</c:v>
                </c:pt>
                <c:pt idx="1">
                  <c:v>-118.6</c:v>
                </c:pt>
                <c:pt idx="2">
                  <c:v>-107.3</c:v>
                </c:pt>
                <c:pt idx="3">
                  <c:v>-149.5</c:v>
                </c:pt>
                <c:pt idx="4">
                  <c:v>-235.2</c:v>
                </c:pt>
                <c:pt idx="5">
                  <c:v>-247.9</c:v>
                </c:pt>
                <c:pt idx="6">
                  <c:v>-165.7</c:v>
                </c:pt>
                <c:pt idx="7">
                  <c:v>-135.6</c:v>
                </c:pt>
                <c:pt idx="8">
                  <c:v>-39.4</c:v>
                </c:pt>
                <c:pt idx="9">
                  <c:v>-3.1</c:v>
                </c:pt>
                <c:pt idx="10">
                  <c:v>-31.9</c:v>
                </c:pt>
                <c:pt idx="11">
                  <c:v>-87.1</c:v>
                </c:pt>
                <c:pt idx="12">
                  <c:v>-115.1</c:v>
                </c:pt>
                <c:pt idx="13">
                  <c:v>-157.6</c:v>
                </c:pt>
                <c:pt idx="14">
                  <c:v>-305.8</c:v>
                </c:pt>
                <c:pt idx="15">
                  <c:v>-377.2</c:v>
                </c:pt>
                <c:pt idx="16">
                  <c:v>-254.3</c:v>
                </c:pt>
                <c:pt idx="17">
                  <c:v>-406</c:v>
                </c:pt>
                <c:pt idx="18">
                  <c:v>-433.4</c:v>
                </c:pt>
                <c:pt idx="19">
                  <c:v>-480.8</c:v>
                </c:pt>
                <c:pt idx="20">
                  <c:v>-477.3</c:v>
                </c:pt>
              </c:numCache>
            </c:numRef>
          </c:val>
        </c:ser>
        <c:gapWidth val="75"/>
        <c:overlap val="100"/>
        <c:axId val="106400384"/>
        <c:axId val="106414464"/>
      </c:barChart>
      <c:lineChart>
        <c:grouping val="standard"/>
        <c:ser>
          <c:idx val="13"/>
          <c:order val="13"/>
          <c:tx>
            <c:v>Producción terminales</c:v>
          </c:tx>
          <c:spPr>
            <a:ln>
              <a:solidFill>
                <a:schemeClr val="tx2"/>
              </a:solidFill>
              <a:prstDash val="sysDot"/>
            </a:ln>
          </c:spPr>
          <c:marker>
            <c:symbol val="none"/>
          </c:marker>
          <c:val>
            <c:numRef>
              <c:f>'Gráfico 12'!$P$6:$P$26</c:f>
              <c:numCache>
                <c:formatCode>0.0</c:formatCode>
                <c:ptCount val="21"/>
                <c:pt idx="0">
                  <c:v>342.34399999999999</c:v>
                </c:pt>
                <c:pt idx="1">
                  <c:v>408.77699999999999</c:v>
                </c:pt>
                <c:pt idx="2">
                  <c:v>262.40100000000001</c:v>
                </c:pt>
                <c:pt idx="3">
                  <c:v>313.15199999999999</c:v>
                </c:pt>
                <c:pt idx="4">
                  <c:v>446.30599999999998</c:v>
                </c:pt>
                <c:pt idx="5">
                  <c:v>457.95600000000002</c:v>
                </c:pt>
                <c:pt idx="6">
                  <c:v>304.834</c:v>
                </c:pt>
                <c:pt idx="7">
                  <c:v>339.24599999999998</c:v>
                </c:pt>
                <c:pt idx="8">
                  <c:v>235.577</c:v>
                </c:pt>
                <c:pt idx="9">
                  <c:v>159.40100000000001</c:v>
                </c:pt>
                <c:pt idx="10">
                  <c:v>169.62100000000001</c:v>
                </c:pt>
                <c:pt idx="11">
                  <c:v>260.40199999999999</c:v>
                </c:pt>
                <c:pt idx="12">
                  <c:v>319.755</c:v>
                </c:pt>
                <c:pt idx="13">
                  <c:v>432.101</c:v>
                </c:pt>
                <c:pt idx="14">
                  <c:v>544.64700000000005</c:v>
                </c:pt>
                <c:pt idx="15">
                  <c:v>597.08600000000001</c:v>
                </c:pt>
                <c:pt idx="16">
                  <c:v>512.92399999999998</c:v>
                </c:pt>
                <c:pt idx="17">
                  <c:v>716.54</c:v>
                </c:pt>
                <c:pt idx="18">
                  <c:v>828.77099999999996</c:v>
                </c:pt>
                <c:pt idx="19">
                  <c:v>764.495</c:v>
                </c:pt>
                <c:pt idx="20">
                  <c:v>791.00699999999995</c:v>
                </c:pt>
              </c:numCache>
            </c:numRef>
          </c:val>
        </c:ser>
        <c:marker val="1"/>
        <c:axId val="106417536"/>
        <c:axId val="106416000"/>
      </c:lineChart>
      <c:catAx>
        <c:axId val="106400384"/>
        <c:scaling>
          <c:orientation val="minMax"/>
        </c:scaling>
        <c:axPos val="b"/>
        <c:numFmt formatCode="General" sourceLinked="1"/>
        <c:majorTickMark val="none"/>
        <c:minorTickMark val="in"/>
        <c:tickLblPos val="low"/>
        <c:crossAx val="106414464"/>
        <c:crosses val="autoZero"/>
        <c:auto val="1"/>
        <c:lblAlgn val="ctr"/>
        <c:lblOffset val="100"/>
      </c:catAx>
      <c:valAx>
        <c:axId val="106414464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spPr>
          <a:ln w="9525">
            <a:noFill/>
          </a:ln>
        </c:spPr>
        <c:crossAx val="106400384"/>
        <c:crosses val="autoZero"/>
        <c:crossBetween val="between"/>
      </c:valAx>
      <c:valAx>
        <c:axId val="106416000"/>
        <c:scaling>
          <c:orientation val="minMax"/>
        </c:scaling>
        <c:axPos val="r"/>
        <c:numFmt formatCode="#,##0" sourceLinked="0"/>
        <c:tickLblPos val="nextTo"/>
        <c:crossAx val="106417536"/>
        <c:crosses val="max"/>
        <c:crossBetween val="between"/>
      </c:valAx>
      <c:catAx>
        <c:axId val="106417536"/>
        <c:scaling>
          <c:orientation val="minMax"/>
        </c:scaling>
        <c:delete val="1"/>
        <c:axPos val="b"/>
        <c:tickLblPos val="none"/>
        <c:crossAx val="106416000"/>
        <c:crosses val="autoZero"/>
        <c:auto val="1"/>
        <c:lblAlgn val="ctr"/>
        <c:lblOffset val="100"/>
      </c:catAx>
    </c:plotArea>
    <c:legend>
      <c:legendPos val="b"/>
      <c:layout/>
    </c:legend>
    <c:plotVisOnly val="1"/>
    <c:dispBlanksAs val="gap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'Gráfico 13'!$B$3</c:f>
              <c:strCache>
                <c:ptCount val="1"/>
                <c:pt idx="0">
                  <c:v>Autopiezas</c:v>
                </c:pt>
              </c:strCache>
            </c:strRef>
          </c:tx>
          <c:spPr>
            <a:solidFill>
              <a:schemeClr val="accent1"/>
            </a:solidFill>
          </c:spPr>
          <c:cat>
            <c:numRef>
              <c:f>[4]Hoja1!$A$21:$A$41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13'!$B$4:$B$24</c:f>
              <c:numCache>
                <c:formatCode>General</c:formatCode>
                <c:ptCount val="21"/>
                <c:pt idx="0">
                  <c:v>-703.8</c:v>
                </c:pt>
                <c:pt idx="1">
                  <c:v>-788.4</c:v>
                </c:pt>
                <c:pt idx="2">
                  <c:v>-582.5</c:v>
                </c:pt>
                <c:pt idx="3">
                  <c:v>-995.3</c:v>
                </c:pt>
                <c:pt idx="4" formatCode="#,##0.00">
                  <c:v>-1564.6</c:v>
                </c:pt>
                <c:pt idx="5" formatCode="#,##0.00">
                  <c:v>-1656.8</c:v>
                </c:pt>
                <c:pt idx="6">
                  <c:v>-836.8</c:v>
                </c:pt>
                <c:pt idx="7">
                  <c:v>-933.3</c:v>
                </c:pt>
                <c:pt idx="8">
                  <c:v>-567.4</c:v>
                </c:pt>
                <c:pt idx="9">
                  <c:v>56</c:v>
                </c:pt>
                <c:pt idx="10">
                  <c:v>-216.1</c:v>
                </c:pt>
                <c:pt idx="11">
                  <c:v>-620.20000000000005</c:v>
                </c:pt>
                <c:pt idx="12">
                  <c:v>-915.1</c:v>
                </c:pt>
                <c:pt idx="13" formatCode="#,##0.00">
                  <c:v>-1492.6</c:v>
                </c:pt>
                <c:pt idx="14" formatCode="#,##0.00">
                  <c:v>-2133.9</c:v>
                </c:pt>
                <c:pt idx="15" formatCode="#,##0.00">
                  <c:v>-2944</c:v>
                </c:pt>
                <c:pt idx="16" formatCode="#,##0.00">
                  <c:v>-1853.8</c:v>
                </c:pt>
                <c:pt idx="17" formatCode="#,##0.00">
                  <c:v>-3633.2</c:v>
                </c:pt>
                <c:pt idx="18" formatCode="#,##0.00">
                  <c:v>-4786.7</c:v>
                </c:pt>
                <c:pt idx="19" formatCode="#,##0.00">
                  <c:v>-4334</c:v>
                </c:pt>
                <c:pt idx="20" formatCode="#,##0.00">
                  <c:v>-5455</c:v>
                </c:pt>
              </c:numCache>
            </c:numRef>
          </c:val>
        </c:ser>
        <c:ser>
          <c:idx val="1"/>
          <c:order val="1"/>
          <c:tx>
            <c:strRef>
              <c:f>'Gráfico 13'!$C$3</c:f>
              <c:strCache>
                <c:ptCount val="1"/>
                <c:pt idx="0">
                  <c:v>Terminal</c:v>
                </c:pt>
              </c:strCache>
            </c:strRef>
          </c:tx>
          <c:spPr>
            <a:solidFill>
              <a:srgbClr val="FF0000"/>
            </a:solidFill>
          </c:spPr>
          <c:cat>
            <c:numRef>
              <c:f>[4]Hoja1!$A$21:$A$41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13'!$C$4:$C$24</c:f>
              <c:numCache>
                <c:formatCode>#,##0.00</c:formatCode>
                <c:ptCount val="21"/>
                <c:pt idx="0" formatCode="General">
                  <c:v>-834.7</c:v>
                </c:pt>
                <c:pt idx="1">
                  <c:v>-1611.7</c:v>
                </c:pt>
                <c:pt idx="2" formatCode="General">
                  <c:v>-407.9</c:v>
                </c:pt>
                <c:pt idx="3" formatCode="General">
                  <c:v>-671.9</c:v>
                </c:pt>
                <c:pt idx="4" formatCode="General">
                  <c:v>-258.60000000000002</c:v>
                </c:pt>
                <c:pt idx="5" formatCode="General">
                  <c:v>-310.89999999999998</c:v>
                </c:pt>
                <c:pt idx="6" formatCode="General">
                  <c:v>-484.5</c:v>
                </c:pt>
                <c:pt idx="7" formatCode="General">
                  <c:v>126.6</c:v>
                </c:pt>
                <c:pt idx="8" formatCode="General">
                  <c:v>650.5</c:v>
                </c:pt>
                <c:pt idx="9" formatCode="General">
                  <c:v>878.8</c:v>
                </c:pt>
                <c:pt idx="10" formatCode="General">
                  <c:v>149.1</c:v>
                </c:pt>
                <c:pt idx="11" formatCode="General">
                  <c:v>-404.8</c:v>
                </c:pt>
                <c:pt idx="12" formatCode="General">
                  <c:v>-366.4</c:v>
                </c:pt>
                <c:pt idx="13" formatCode="General">
                  <c:v>100.9</c:v>
                </c:pt>
                <c:pt idx="14" formatCode="General">
                  <c:v>393</c:v>
                </c:pt>
                <c:pt idx="15" formatCode="General">
                  <c:v>-119.8</c:v>
                </c:pt>
                <c:pt idx="16">
                  <c:v>1287.4000000000001</c:v>
                </c:pt>
                <c:pt idx="17">
                  <c:v>1051.2</c:v>
                </c:pt>
                <c:pt idx="18">
                  <c:v>1266.9000000000001</c:v>
                </c:pt>
                <c:pt idx="19">
                  <c:v>1326</c:v>
                </c:pt>
                <c:pt idx="20" formatCode="General">
                  <c:v>-30.8</c:v>
                </c:pt>
              </c:numCache>
            </c:numRef>
          </c:val>
        </c:ser>
        <c:gapWidth val="75"/>
        <c:overlap val="-25"/>
        <c:axId val="106484864"/>
        <c:axId val="106486400"/>
      </c:barChart>
      <c:lineChart>
        <c:grouping val="standard"/>
        <c:ser>
          <c:idx val="2"/>
          <c:order val="2"/>
          <c:tx>
            <c:strRef>
              <c:f>'Gráfico 13'!$D$3</c:f>
              <c:strCache>
                <c:ptCount val="1"/>
                <c:pt idx="0">
                  <c:v>Saldo</c:v>
                </c:pt>
              </c:strCache>
            </c:strRef>
          </c:tx>
          <c:marker>
            <c:symbol val="none"/>
          </c:marker>
          <c:cat>
            <c:numRef>
              <c:f>'Gráfico 13'!$A$4:$A$24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13'!$D$4:$D$24</c:f>
              <c:numCache>
                <c:formatCode>#,##0.0</c:formatCode>
                <c:ptCount val="21"/>
                <c:pt idx="0">
                  <c:v>-1538.5</c:v>
                </c:pt>
                <c:pt idx="1">
                  <c:v>-2400.1</c:v>
                </c:pt>
                <c:pt idx="2">
                  <c:v>-990.4</c:v>
                </c:pt>
                <c:pt idx="3">
                  <c:v>-1667.1999999999998</c:v>
                </c:pt>
                <c:pt idx="4">
                  <c:v>-1823.1999999999998</c:v>
                </c:pt>
                <c:pt idx="5">
                  <c:v>-1967.6999999999998</c:v>
                </c:pt>
                <c:pt idx="6">
                  <c:v>-1321.3</c:v>
                </c:pt>
                <c:pt idx="7">
                  <c:v>-806.69999999999993</c:v>
                </c:pt>
                <c:pt idx="8">
                  <c:v>83.100000000000023</c:v>
                </c:pt>
                <c:pt idx="9">
                  <c:v>934.8</c:v>
                </c:pt>
                <c:pt idx="10">
                  <c:v>-67</c:v>
                </c:pt>
                <c:pt idx="11">
                  <c:v>-1025</c:v>
                </c:pt>
                <c:pt idx="12">
                  <c:v>-1281.5</c:v>
                </c:pt>
                <c:pt idx="13">
                  <c:v>-1391.6999999999998</c:v>
                </c:pt>
                <c:pt idx="14">
                  <c:v>-1740.9</c:v>
                </c:pt>
                <c:pt idx="15">
                  <c:v>-3063.8</c:v>
                </c:pt>
                <c:pt idx="16">
                  <c:v>-566.39999999999986</c:v>
                </c:pt>
                <c:pt idx="17">
                  <c:v>-2582</c:v>
                </c:pt>
                <c:pt idx="18">
                  <c:v>-3519.7999999999997</c:v>
                </c:pt>
                <c:pt idx="19">
                  <c:v>-3008</c:v>
                </c:pt>
                <c:pt idx="20">
                  <c:v>-5485.8</c:v>
                </c:pt>
              </c:numCache>
            </c:numRef>
          </c:val>
        </c:ser>
        <c:marker val="1"/>
        <c:axId val="106484864"/>
        <c:axId val="106486400"/>
      </c:lineChart>
      <c:catAx>
        <c:axId val="106484864"/>
        <c:scaling>
          <c:orientation val="minMax"/>
        </c:scaling>
        <c:axPos val="b"/>
        <c:numFmt formatCode="General" sourceLinked="1"/>
        <c:majorTickMark val="none"/>
        <c:tickLblPos val="nextTo"/>
        <c:crossAx val="106486400"/>
        <c:crosses val="autoZero"/>
        <c:auto val="1"/>
        <c:lblAlgn val="ctr"/>
        <c:lblOffset val="100"/>
      </c:catAx>
      <c:valAx>
        <c:axId val="106486400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spPr>
          <a:ln w="9525">
            <a:noFill/>
          </a:ln>
        </c:spPr>
        <c:crossAx val="106484864"/>
        <c:crosses val="autoZero"/>
        <c:crossBetween val="between"/>
      </c:valAx>
    </c:plotArea>
    <c:legend>
      <c:legendPos val="b"/>
      <c:layout/>
    </c:legend>
    <c:plotVisOnly val="1"/>
    <c:dispBlanksAs val="gap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autoTitleDeleted val="1"/>
    <c:plotArea>
      <c:layout/>
      <c:barChart>
        <c:barDir val="col"/>
        <c:grouping val="clustered"/>
        <c:ser>
          <c:idx val="0"/>
          <c:order val="0"/>
          <c:tx>
            <c:v>Importación</c:v>
          </c:tx>
          <c:spPr>
            <a:solidFill>
              <a:srgbClr val="00B050"/>
            </a:solidFill>
          </c:spPr>
          <c:cat>
            <c:numRef>
              <c:f>'Gráfico 14'!$A$5:$A$26</c:f>
              <c:numCache>
                <c:formatCode>General</c:formatCode>
                <c:ptCount val="2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</c:numCache>
            </c:numRef>
          </c:cat>
          <c:val>
            <c:numRef>
              <c:f>'Gráfico 14'!$F$5:$F$26</c:f>
              <c:numCache>
                <c:formatCode>0.0%</c:formatCode>
                <c:ptCount val="22"/>
                <c:pt idx="0">
                  <c:v>0.1497115081883596</c:v>
                </c:pt>
                <c:pt idx="1">
                  <c:v>0.16409476580856402</c:v>
                </c:pt>
                <c:pt idx="2">
                  <c:v>0.12775222588975937</c:v>
                </c:pt>
                <c:pt idx="3">
                  <c:v>0.15180105847136949</c:v>
                </c:pt>
                <c:pt idx="4">
                  <c:v>0.16556941117183116</c:v>
                </c:pt>
                <c:pt idx="5">
                  <c:v>0.17371845422694257</c:v>
                </c:pt>
                <c:pt idx="6">
                  <c:v>0.13276679793368387</c:v>
                </c:pt>
                <c:pt idx="7">
                  <c:v>0.12675885624320912</c:v>
                </c:pt>
                <c:pt idx="8">
                  <c:v>0.11034826479426567</c:v>
                </c:pt>
                <c:pt idx="9">
                  <c:v>0.1080603965984489</c:v>
                </c:pt>
                <c:pt idx="10">
                  <c:v>0.13219290257714117</c:v>
                </c:pt>
                <c:pt idx="11">
                  <c:v>0.15662743259930675</c:v>
                </c:pt>
                <c:pt idx="12">
                  <c:v>0.16554190196288268</c:v>
                </c:pt>
                <c:pt idx="13">
                  <c:v>0.17765327150428289</c:v>
                </c:pt>
                <c:pt idx="14">
                  <c:v>0.17308982033950118</c:v>
                </c:pt>
                <c:pt idx="15">
                  <c:v>0.17821803103703265</c:v>
                </c:pt>
                <c:pt idx="16">
                  <c:v>0.16964314355680873</c:v>
                </c:pt>
                <c:pt idx="17">
                  <c:v>0.20035709999125467</c:v>
                </c:pt>
                <c:pt idx="18">
                  <c:v>0.19268417884299213</c:v>
                </c:pt>
                <c:pt idx="19">
                  <c:v>0.19696982632371585</c:v>
                </c:pt>
                <c:pt idx="20">
                  <c:v>0.22307549923911354</c:v>
                </c:pt>
              </c:numCache>
            </c:numRef>
          </c:val>
        </c:ser>
        <c:ser>
          <c:idx val="1"/>
          <c:order val="1"/>
          <c:tx>
            <c:v>Exportación</c:v>
          </c:tx>
          <c:spPr>
            <a:solidFill>
              <a:schemeClr val="bg1">
                <a:lumMod val="50000"/>
              </a:schemeClr>
            </a:solidFill>
          </c:spPr>
          <c:cat>
            <c:numRef>
              <c:f>'Gráfico 14'!$A$5:$A$26</c:f>
              <c:numCache>
                <c:formatCode>General</c:formatCode>
                <c:ptCount val="22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</c:numCache>
            </c:numRef>
          </c:cat>
          <c:val>
            <c:numRef>
              <c:f>'Gráfico 14'!$L$5:$L$26</c:f>
              <c:numCache>
                <c:formatCode>0.0%</c:formatCode>
                <c:ptCount val="22"/>
                <c:pt idx="0">
                  <c:v>6.8129698237136396E-2</c:v>
                </c:pt>
                <c:pt idx="1">
                  <c:v>7.0037955240120228E-2</c:v>
                </c:pt>
                <c:pt idx="2">
                  <c:v>7.3981023128374804E-2</c:v>
                </c:pt>
                <c:pt idx="3">
                  <c:v>7.9956203635481338E-2</c:v>
                </c:pt>
                <c:pt idx="4">
                  <c:v>0.11950175779331942</c:v>
                </c:pt>
                <c:pt idx="5">
                  <c:v>0.12975363877869325</c:v>
                </c:pt>
                <c:pt idx="6">
                  <c:v>8.6439402230758092E-2</c:v>
                </c:pt>
                <c:pt idx="7">
                  <c:v>8.9061471870970646E-2</c:v>
                </c:pt>
                <c:pt idx="8">
                  <c:v>8.6231195799888985E-2</c:v>
                </c:pt>
                <c:pt idx="9">
                  <c:v>7.3884672283871425E-2</c:v>
                </c:pt>
                <c:pt idx="10">
                  <c:v>5.7836423275091767E-2</c:v>
                </c:pt>
                <c:pt idx="11">
                  <c:v>7.0200425419746706E-2</c:v>
                </c:pt>
                <c:pt idx="12">
                  <c:v>8.3432091733424918E-2</c:v>
                </c:pt>
                <c:pt idx="13">
                  <c:v>9.7760611330619446E-2</c:v>
                </c:pt>
                <c:pt idx="14">
                  <c:v>0.10423366585918629</c:v>
                </c:pt>
                <c:pt idx="15">
                  <c:v>9.9440822676308577E-2</c:v>
                </c:pt>
                <c:pt idx="16">
                  <c:v>0.10600868903860401</c:v>
                </c:pt>
                <c:pt idx="17">
                  <c:v>0.125023558143461</c:v>
                </c:pt>
                <c:pt idx="18">
                  <c:v>0.12494060942499394</c:v>
                </c:pt>
                <c:pt idx="19">
                  <c:v>0.12596671356903699</c:v>
                </c:pt>
                <c:pt idx="20">
                  <c:v>0.13245292184668137</c:v>
                </c:pt>
                <c:pt idx="21">
                  <c:v>0.12430666573990408</c:v>
                </c:pt>
              </c:numCache>
            </c:numRef>
          </c:val>
        </c:ser>
        <c:gapWidth val="75"/>
        <c:overlap val="-25"/>
        <c:axId val="106535168"/>
        <c:axId val="106536960"/>
      </c:barChart>
      <c:catAx>
        <c:axId val="106535168"/>
        <c:scaling>
          <c:orientation val="minMax"/>
        </c:scaling>
        <c:axPos val="b"/>
        <c:numFmt formatCode="General" sourceLinked="1"/>
        <c:majorTickMark val="none"/>
        <c:tickLblPos val="nextTo"/>
        <c:crossAx val="106536960"/>
        <c:crosses val="autoZero"/>
        <c:auto val="1"/>
        <c:lblAlgn val="ctr"/>
        <c:lblOffset val="100"/>
      </c:catAx>
      <c:valAx>
        <c:axId val="106536960"/>
        <c:scaling>
          <c:orientation val="minMax"/>
        </c:scaling>
        <c:axPos val="l"/>
        <c:majorGridlines/>
        <c:numFmt formatCode="0%" sourceLinked="0"/>
        <c:majorTickMark val="none"/>
        <c:tickLblPos val="nextTo"/>
        <c:spPr>
          <a:ln w="9525">
            <a:noFill/>
          </a:ln>
        </c:spPr>
        <c:crossAx val="106535168"/>
        <c:crosses val="autoZero"/>
        <c:crossBetween val="between"/>
      </c:valAx>
    </c:plotArea>
    <c:legend>
      <c:legendPos val="b"/>
      <c:layout/>
    </c:legend>
    <c:plotVisOnly val="1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autoTitleDeleted val="1"/>
    <c:plotArea>
      <c:layout/>
      <c:barChart>
        <c:barDir val="col"/>
        <c:grouping val="clustered"/>
        <c:ser>
          <c:idx val="0"/>
          <c:order val="0"/>
          <c:tx>
            <c:v>Autopartes</c:v>
          </c:tx>
          <c:cat>
            <c:numRef>
              <c:f>'Gráfico 15'!$B$6:$B$26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15'!$D$6:$D$26</c:f>
              <c:numCache>
                <c:formatCode>0.0%</c:formatCode>
                <c:ptCount val="21"/>
                <c:pt idx="0">
                  <c:v>0.66139730611307734</c:v>
                </c:pt>
                <c:pt idx="1">
                  <c:v>0.7369775630651757</c:v>
                </c:pt>
                <c:pt idx="2">
                  <c:v>0.7793236971947437</c:v>
                </c:pt>
                <c:pt idx="3">
                  <c:v>0.77895224927262396</c:v>
                </c:pt>
                <c:pt idx="4">
                  <c:v>0.74213765766462614</c:v>
                </c:pt>
                <c:pt idx="5">
                  <c:v>0.59321636255742605</c:v>
                </c:pt>
                <c:pt idx="6">
                  <c:v>0.53945122427875858</c:v>
                </c:pt>
                <c:pt idx="7">
                  <c:v>0.55056204287121968</c:v>
                </c:pt>
                <c:pt idx="8">
                  <c:v>0.50959344262944639</c:v>
                </c:pt>
                <c:pt idx="9">
                  <c:v>0.44077994388196495</c:v>
                </c:pt>
                <c:pt idx="10">
                  <c:v>0.42791542041499736</c:v>
                </c:pt>
                <c:pt idx="11">
                  <c:v>0.50221788128582356</c:v>
                </c:pt>
                <c:pt idx="12">
                  <c:v>0.51145600470957964</c:v>
                </c:pt>
                <c:pt idx="13">
                  <c:v>0.47385621307833153</c:v>
                </c:pt>
                <c:pt idx="14">
                  <c:v>0.54126225576691378</c:v>
                </c:pt>
                <c:pt idx="15">
                  <c:v>0.59576741474205819</c:v>
                </c:pt>
                <c:pt idx="16">
                  <c:v>0.67153043244121058</c:v>
                </c:pt>
                <c:pt idx="17">
                  <c:v>0.67207542842832679</c:v>
                </c:pt>
                <c:pt idx="18">
                  <c:v>0.64282881923153257</c:v>
                </c:pt>
                <c:pt idx="19">
                  <c:v>0.6706985956148499</c:v>
                </c:pt>
                <c:pt idx="20">
                  <c:v>0.71777375088774953</c:v>
                </c:pt>
              </c:numCache>
            </c:numRef>
          </c:val>
        </c:ser>
        <c:ser>
          <c:idx val="1"/>
          <c:order val="1"/>
          <c:tx>
            <c:v>Terminales</c:v>
          </c:tx>
          <c:spPr>
            <a:solidFill>
              <a:schemeClr val="accent3">
                <a:lumMod val="60000"/>
                <a:lumOff val="40000"/>
              </a:schemeClr>
            </a:solidFill>
          </c:spPr>
          <c:cat>
            <c:numRef>
              <c:f>'Gráfico 15'!$B$6:$B$26</c:f>
              <c:numCache>
                <c:formatCode>General</c:formatCode>
                <c:ptCount val="2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</c:numCache>
            </c:numRef>
          </c:cat>
          <c:val>
            <c:numRef>
              <c:f>'Gráfico 15'!$C$6:$C$26</c:f>
              <c:numCache>
                <c:formatCode>0.0%</c:formatCode>
                <c:ptCount val="21"/>
                <c:pt idx="0">
                  <c:v>0.79030370094226088</c:v>
                </c:pt>
                <c:pt idx="1">
                  <c:v>0.70886518880576821</c:v>
                </c:pt>
                <c:pt idx="2">
                  <c:v>0.88359536314300513</c:v>
                </c:pt>
                <c:pt idx="3">
                  <c:v>0.94379707178718619</c:v>
                </c:pt>
                <c:pt idx="4">
                  <c:v>0.96224877018737232</c:v>
                </c:pt>
                <c:pt idx="5">
                  <c:v>0.92310888358682353</c:v>
                </c:pt>
                <c:pt idx="6">
                  <c:v>0.88374521031788611</c:v>
                </c:pt>
                <c:pt idx="7">
                  <c:v>0.84444473057247871</c:v>
                </c:pt>
                <c:pt idx="8">
                  <c:v>0.80628410980254339</c:v>
                </c:pt>
                <c:pt idx="9">
                  <c:v>0.57151825199008621</c:v>
                </c:pt>
                <c:pt idx="10">
                  <c:v>0.38853389790500148</c:v>
                </c:pt>
                <c:pt idx="11">
                  <c:v>0.35451969347821116</c:v>
                </c:pt>
                <c:pt idx="12">
                  <c:v>0.40910136408702463</c:v>
                </c:pt>
                <c:pt idx="13">
                  <c:v>0.51097054412206822</c:v>
                </c:pt>
                <c:pt idx="14">
                  <c:v>0.60482220344492044</c:v>
                </c:pt>
                <c:pt idx="15">
                  <c:v>0.69071981944222238</c:v>
                </c:pt>
                <c:pt idx="16">
                  <c:v>0.86607351029554525</c:v>
                </c:pt>
                <c:pt idx="17">
                  <c:v>0.81564109724697298</c:v>
                </c:pt>
                <c:pt idx="18">
                  <c:v>0.76227335056758183</c:v>
                </c:pt>
                <c:pt idx="19">
                  <c:v>0.79595441868485972</c:v>
                </c:pt>
                <c:pt idx="20">
                  <c:v>0.82296563533095712</c:v>
                </c:pt>
              </c:numCache>
            </c:numRef>
          </c:val>
        </c:ser>
        <c:gapWidth val="75"/>
        <c:overlap val="-25"/>
        <c:axId val="106615168"/>
        <c:axId val="106616704"/>
      </c:barChart>
      <c:catAx>
        <c:axId val="106615168"/>
        <c:scaling>
          <c:orientation val="minMax"/>
        </c:scaling>
        <c:axPos val="b"/>
        <c:numFmt formatCode="General" sourceLinked="1"/>
        <c:majorTickMark val="none"/>
        <c:tickLblPos val="nextTo"/>
        <c:crossAx val="106616704"/>
        <c:crosses val="autoZero"/>
        <c:auto val="1"/>
        <c:lblAlgn val="ctr"/>
        <c:lblOffset val="100"/>
      </c:catAx>
      <c:valAx>
        <c:axId val="106616704"/>
        <c:scaling>
          <c:orientation val="minMax"/>
          <c:max val="1"/>
        </c:scaling>
        <c:axPos val="l"/>
        <c:majorGridlines/>
        <c:numFmt formatCode="0%" sourceLinked="0"/>
        <c:majorTickMark val="none"/>
        <c:tickLblPos val="nextTo"/>
        <c:spPr>
          <a:ln w="9525">
            <a:noFill/>
          </a:ln>
        </c:spPr>
        <c:crossAx val="106615168"/>
        <c:crosses val="autoZero"/>
        <c:crossBetween val="between"/>
      </c:valAx>
    </c:plotArea>
    <c:legend>
      <c:legendPos val="b"/>
      <c:layout/>
    </c:legend>
    <c:plotVisOnly val="1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/>
      <c:barChart>
        <c:barDir val="col"/>
        <c:grouping val="stacked"/>
        <c:ser>
          <c:idx val="0"/>
          <c:order val="0"/>
          <c:tx>
            <c:v>Vehículos</c:v>
          </c:tx>
          <c:spPr>
            <a:solidFill>
              <a:srgbClr val="00B050"/>
            </a:solidFill>
          </c:spPr>
          <c:cat>
            <c:numRef>
              <c:f>[3]Hoja1!$A$5:$A$17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'Gráfico 16'!$D$8:$D$20</c:f>
              <c:numCache>
                <c:formatCode>#,##0.0</c:formatCode>
                <c:ptCount val="13"/>
                <c:pt idx="0">
                  <c:v>896.09999999999991</c:v>
                </c:pt>
                <c:pt idx="1">
                  <c:v>478.9</c:v>
                </c:pt>
                <c:pt idx="2">
                  <c:v>-252.99999999999994</c:v>
                </c:pt>
                <c:pt idx="3">
                  <c:v>-997.69999999999993</c:v>
                </c:pt>
                <c:pt idx="4">
                  <c:v>-1261.5</c:v>
                </c:pt>
                <c:pt idx="5">
                  <c:v>-806.10000000000014</c:v>
                </c:pt>
                <c:pt idx="6">
                  <c:v>-418.5</c:v>
                </c:pt>
                <c:pt idx="7">
                  <c:v>-269.5</c:v>
                </c:pt>
                <c:pt idx="8">
                  <c:v>1499.5</c:v>
                </c:pt>
                <c:pt idx="9">
                  <c:v>1417.9999999999995</c:v>
                </c:pt>
                <c:pt idx="10">
                  <c:v>738.69999999999982</c:v>
                </c:pt>
                <c:pt idx="11">
                  <c:v>1928.3000000000002</c:v>
                </c:pt>
                <c:pt idx="12">
                  <c:v>419</c:v>
                </c:pt>
              </c:numCache>
            </c:numRef>
          </c:val>
        </c:ser>
        <c:ser>
          <c:idx val="1"/>
          <c:order val="1"/>
          <c:tx>
            <c:v>Piezas</c:v>
          </c:tx>
          <c:spPr>
            <a:solidFill>
              <a:schemeClr val="bg1">
                <a:lumMod val="65000"/>
              </a:schemeClr>
            </a:solidFill>
          </c:spPr>
          <c:cat>
            <c:numRef>
              <c:f>[3]Hoja1!$A$5:$A$17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'Gráfico 16'!$G$8:$G$20</c:f>
              <c:numCache>
                <c:formatCode>#,##0.0</c:formatCode>
                <c:ptCount val="13"/>
                <c:pt idx="0">
                  <c:v>-196.20000000000005</c:v>
                </c:pt>
                <c:pt idx="1">
                  <c:v>38.800000000000011</c:v>
                </c:pt>
                <c:pt idx="2">
                  <c:v>-132.70000000000005</c:v>
                </c:pt>
                <c:pt idx="3">
                  <c:v>-233.79999999999995</c:v>
                </c:pt>
                <c:pt idx="4">
                  <c:v>-419.59999999999991</c:v>
                </c:pt>
                <c:pt idx="5">
                  <c:v>-910.69999999999993</c:v>
                </c:pt>
                <c:pt idx="6">
                  <c:v>-626.90000000000009</c:v>
                </c:pt>
                <c:pt idx="7">
                  <c:v>-1697.2999999999997</c:v>
                </c:pt>
                <c:pt idx="8">
                  <c:v>-1249.5999999999999</c:v>
                </c:pt>
                <c:pt idx="9">
                  <c:v>-2456.2000000000003</c:v>
                </c:pt>
                <c:pt idx="10">
                  <c:v>-3340.3</c:v>
                </c:pt>
                <c:pt idx="11">
                  <c:v>-2585.5999999999995</c:v>
                </c:pt>
                <c:pt idx="12">
                  <c:v>-2273.1000000000004</c:v>
                </c:pt>
              </c:numCache>
            </c:numRef>
          </c:val>
        </c:ser>
        <c:gapWidth val="75"/>
        <c:overlap val="100"/>
        <c:axId val="106669568"/>
        <c:axId val="106671104"/>
      </c:barChart>
      <c:lineChart>
        <c:grouping val="standard"/>
        <c:ser>
          <c:idx val="2"/>
          <c:order val="2"/>
          <c:tx>
            <c:v>Saldo</c:v>
          </c:tx>
          <c:spPr>
            <a:ln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'Gráfico 16'!$A$8:$A$20</c:f>
              <c:numCache>
                <c:formatCode>General</c:formatCode>
                <c:ptCount val="13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</c:numCache>
            </c:numRef>
          </c:cat>
          <c:val>
            <c:numRef>
              <c:f>'Gráfico 16'!$H$8:$H$20</c:f>
              <c:numCache>
                <c:formatCode>#,##0.0</c:formatCode>
                <c:ptCount val="13"/>
                <c:pt idx="0">
                  <c:v>699.89999999999986</c:v>
                </c:pt>
                <c:pt idx="1">
                  <c:v>517.70000000000005</c:v>
                </c:pt>
                <c:pt idx="2">
                  <c:v>-385.7</c:v>
                </c:pt>
                <c:pt idx="3">
                  <c:v>-1231.5</c:v>
                </c:pt>
                <c:pt idx="4">
                  <c:v>-1681.1</c:v>
                </c:pt>
                <c:pt idx="5">
                  <c:v>-1716.8000000000002</c:v>
                </c:pt>
                <c:pt idx="6">
                  <c:v>-1045.4000000000001</c:v>
                </c:pt>
                <c:pt idx="7">
                  <c:v>-1966.7999999999997</c:v>
                </c:pt>
                <c:pt idx="8">
                  <c:v>249.90000000000009</c:v>
                </c:pt>
                <c:pt idx="9">
                  <c:v>-1038.2000000000007</c:v>
                </c:pt>
                <c:pt idx="10">
                  <c:v>-2601.6000000000004</c:v>
                </c:pt>
                <c:pt idx="11">
                  <c:v>-657.29999999999927</c:v>
                </c:pt>
                <c:pt idx="12">
                  <c:v>-1854.1000000000004</c:v>
                </c:pt>
              </c:numCache>
            </c:numRef>
          </c:val>
        </c:ser>
        <c:marker val="1"/>
        <c:axId val="106669568"/>
        <c:axId val="106671104"/>
      </c:lineChart>
      <c:catAx>
        <c:axId val="10666956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es-AR"/>
          </a:p>
        </c:txPr>
        <c:crossAx val="106671104"/>
        <c:crosses val="autoZero"/>
        <c:auto val="1"/>
        <c:lblAlgn val="ctr"/>
        <c:lblOffset val="100"/>
      </c:catAx>
      <c:valAx>
        <c:axId val="106671104"/>
        <c:scaling>
          <c:orientation val="minMax"/>
        </c:scaling>
        <c:axPos val="l"/>
        <c:majorGridlines/>
        <c:numFmt formatCode="#,##0" sourceLinked="0"/>
        <c:majorTickMark val="none"/>
        <c:tickLblPos val="nextTo"/>
        <c:spPr>
          <a:ln w="9525">
            <a:noFill/>
          </a:ln>
        </c:spPr>
        <c:crossAx val="106669568"/>
        <c:crosses val="autoZero"/>
        <c:crossBetween val="between"/>
      </c:valAx>
    </c:plotArea>
    <c:legend>
      <c:legendPos val="b"/>
      <c:layout/>
    </c:legend>
    <c:plotVisOnly val="1"/>
    <c:dispBlanksAs val="gap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autoTitleDeleted val="1"/>
    <c:plotArea>
      <c:layout/>
      <c:barChart>
        <c:barDir val="col"/>
        <c:grouping val="clustered"/>
        <c:ser>
          <c:idx val="1"/>
          <c:order val="1"/>
          <c:tx>
            <c:v>Exportaciones</c:v>
          </c:tx>
          <c:val>
            <c:numRef>
              <c:f>'Gráfico 2'!$H$8:$Y$8</c:f>
              <c:numCache>
                <c:formatCode>General</c:formatCode>
                <c:ptCount val="18"/>
                <c:pt idx="0">
                  <c:v>4.541406221151794</c:v>
                </c:pt>
                <c:pt idx="1">
                  <c:v>8.2254710132256559</c:v>
                </c:pt>
                <c:pt idx="2">
                  <c:v>12.715276880756154</c:v>
                </c:pt>
                <c:pt idx="3">
                  <c:v>17.69223490401923</c:v>
                </c:pt>
                <c:pt idx="4">
                  <c:v>15.904347</c:v>
                </c:pt>
                <c:pt idx="5">
                  <c:v>18.058088865275934</c:v>
                </c:pt>
                <c:pt idx="6">
                  <c:v>32.343393637156915</c:v>
                </c:pt>
                <c:pt idx="7">
                  <c:v>82.25027151959668</c:v>
                </c:pt>
                <c:pt idx="8">
                  <c:v>88.27266410260161</c:v>
                </c:pt>
                <c:pt idx="9">
                  <c:v>71.444415527613913</c:v>
                </c:pt>
                <c:pt idx="10">
                  <c:v>53.556020697727</c:v>
                </c:pt>
                <c:pt idx="11">
                  <c:v>81.153075903673368</c:v>
                </c:pt>
                <c:pt idx="12">
                  <c:v>75.796116321760323</c:v>
                </c:pt>
                <c:pt idx="13">
                  <c:v>59.736043152727106</c:v>
                </c:pt>
                <c:pt idx="14">
                  <c:v>41.485289079592256</c:v>
                </c:pt>
                <c:pt idx="15">
                  <c:v>31.555854820039286</c:v>
                </c:pt>
                <c:pt idx="16">
                  <c:v>20.36634104910322</c:v>
                </c:pt>
                <c:pt idx="17">
                  <c:v>32.438692675270978</c:v>
                </c:pt>
              </c:numCache>
            </c:numRef>
          </c:val>
        </c:ser>
        <c:ser>
          <c:idx val="2"/>
          <c:order val="2"/>
          <c:tx>
            <c:v>Importaciones</c:v>
          </c:tx>
          <c:val>
            <c:numRef>
              <c:f>'Gráfico 2'!$H$7:$Y$7</c:f>
              <c:numCache>
                <c:formatCode>General</c:formatCode>
                <c:ptCount val="18"/>
                <c:pt idx="0">
                  <c:v>-99.467816896070246</c:v>
                </c:pt>
                <c:pt idx="1">
                  <c:v>-94.98607416268726</c:v>
                </c:pt>
                <c:pt idx="2">
                  <c:v>-76.408865663419974</c:v>
                </c:pt>
                <c:pt idx="3">
                  <c:v>-97.705779705181953</c:v>
                </c:pt>
                <c:pt idx="4">
                  <c:v>-86.353948000000003</c:v>
                </c:pt>
                <c:pt idx="5">
                  <c:v>-99.62839411370679</c:v>
                </c:pt>
                <c:pt idx="6">
                  <c:v>-100.43649340134951</c:v>
                </c:pt>
                <c:pt idx="7">
                  <c:v>-89.183566154318299</c:v>
                </c:pt>
                <c:pt idx="8">
                  <c:v>-90.974802189600524</c:v>
                </c:pt>
                <c:pt idx="9">
                  <c:v>-88.882112358415966</c:v>
                </c:pt>
                <c:pt idx="10">
                  <c:v>-73.139297764084077</c:v>
                </c:pt>
                <c:pt idx="11">
                  <c:v>-106.72969759778478</c:v>
                </c:pt>
                <c:pt idx="12">
                  <c:v>-84.088742468686007</c:v>
                </c:pt>
                <c:pt idx="13">
                  <c:v>-114.54018451804914</c:v>
                </c:pt>
                <c:pt idx="14">
                  <c:v>-234.41413357888345</c:v>
                </c:pt>
                <c:pt idx="15">
                  <c:v>-288.09157570523041</c:v>
                </c:pt>
                <c:pt idx="16">
                  <c:v>-68.789694589683563</c:v>
                </c:pt>
                <c:pt idx="17">
                  <c:v>-100.10146326223237</c:v>
                </c:pt>
              </c:numCache>
            </c:numRef>
          </c:val>
        </c:ser>
        <c:gapWidth val="75"/>
        <c:axId val="79885824"/>
        <c:axId val="79887360"/>
      </c:barChart>
      <c:lineChart>
        <c:grouping val="standard"/>
        <c:ser>
          <c:idx val="0"/>
          <c:order val="0"/>
          <c:tx>
            <c:v>Saldo</c:v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[1]Saldo!$H$22:$Y$22</c:f>
              <c:numCache>
                <c:formatCode>General</c:formatCode>
                <c:ptCount val="18"/>
                <c:pt idx="0">
                  <c:v>1966</c:v>
                </c:pt>
                <c:pt idx="1">
                  <c:v>1967</c:v>
                </c:pt>
                <c:pt idx="2">
                  <c:v>1968</c:v>
                </c:pt>
                <c:pt idx="3">
                  <c:v>1969</c:v>
                </c:pt>
                <c:pt idx="4">
                  <c:v>1970</c:v>
                </c:pt>
                <c:pt idx="5">
                  <c:v>1971</c:v>
                </c:pt>
                <c:pt idx="6">
                  <c:v>1972</c:v>
                </c:pt>
                <c:pt idx="7">
                  <c:v>1973</c:v>
                </c:pt>
                <c:pt idx="8">
                  <c:v>1974</c:v>
                </c:pt>
                <c:pt idx="9">
                  <c:v>1975</c:v>
                </c:pt>
                <c:pt idx="10">
                  <c:v>1976</c:v>
                </c:pt>
                <c:pt idx="11">
                  <c:v>1977</c:v>
                </c:pt>
                <c:pt idx="12">
                  <c:v>1978</c:v>
                </c:pt>
                <c:pt idx="13">
                  <c:v>1979</c:v>
                </c:pt>
                <c:pt idx="14">
                  <c:v>1980</c:v>
                </c:pt>
                <c:pt idx="15">
                  <c:v>1981</c:v>
                </c:pt>
                <c:pt idx="16">
                  <c:v>1982</c:v>
                </c:pt>
                <c:pt idx="17">
                  <c:v>1983</c:v>
                </c:pt>
              </c:numCache>
            </c:numRef>
          </c:cat>
          <c:val>
            <c:numRef>
              <c:f>'Gráfico 2'!$H$9:$Y$9</c:f>
              <c:numCache>
                <c:formatCode>General</c:formatCode>
                <c:ptCount val="18"/>
                <c:pt idx="0">
                  <c:v>-94.926410674918458</c:v>
                </c:pt>
                <c:pt idx="1">
                  <c:v>-86.760603149461602</c:v>
                </c:pt>
                <c:pt idx="2">
                  <c:v>-63.693588782663824</c:v>
                </c:pt>
                <c:pt idx="3">
                  <c:v>-80.013544801162723</c:v>
                </c:pt>
                <c:pt idx="4">
                  <c:v>-70.449601000000001</c:v>
                </c:pt>
                <c:pt idx="5">
                  <c:v>-81.570305248430856</c:v>
                </c:pt>
                <c:pt idx="6">
                  <c:v>-68.093099764192601</c:v>
                </c:pt>
                <c:pt idx="7">
                  <c:v>-6.9332946347216193</c:v>
                </c:pt>
                <c:pt idx="8">
                  <c:v>-2.7021380869989144</c:v>
                </c:pt>
                <c:pt idx="9">
                  <c:v>-17.437696830802054</c:v>
                </c:pt>
                <c:pt idx="10">
                  <c:v>-19.583277066357077</c:v>
                </c:pt>
                <c:pt idx="11">
                  <c:v>-25.57662169411141</c:v>
                </c:pt>
                <c:pt idx="12">
                  <c:v>-8.2926261469256843</c:v>
                </c:pt>
                <c:pt idx="13">
                  <c:v>-54.804141365322039</c:v>
                </c:pt>
                <c:pt idx="14">
                  <c:v>-192.92884449929119</c:v>
                </c:pt>
                <c:pt idx="15">
                  <c:v>-256.53572088519115</c:v>
                </c:pt>
                <c:pt idx="16">
                  <c:v>-48.423353540580344</c:v>
                </c:pt>
                <c:pt idx="17">
                  <c:v>-67.662770586961386</c:v>
                </c:pt>
              </c:numCache>
            </c:numRef>
          </c:val>
        </c:ser>
        <c:marker val="1"/>
        <c:axId val="79885824"/>
        <c:axId val="79887360"/>
      </c:lineChart>
      <c:catAx>
        <c:axId val="79885824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es-AR"/>
          </a:p>
        </c:txPr>
        <c:crossAx val="79887360"/>
        <c:crosses val="autoZero"/>
        <c:auto val="1"/>
        <c:lblAlgn val="ctr"/>
        <c:lblOffset val="100"/>
      </c:catAx>
      <c:valAx>
        <c:axId val="79887360"/>
        <c:scaling>
          <c:orientation val="minMax"/>
        </c:scaling>
        <c:axPos val="l"/>
        <c:majorGridlines/>
        <c:numFmt formatCode="General" sourceLinked="1"/>
        <c:majorTickMark val="none"/>
        <c:tickLblPos val="nextTo"/>
        <c:spPr>
          <a:ln w="9525">
            <a:noFill/>
          </a:ln>
        </c:spPr>
        <c:crossAx val="79885824"/>
        <c:crosses val="autoZero"/>
        <c:crossBetween val="between"/>
      </c:valAx>
    </c:plotArea>
    <c:legend>
      <c:legendPos val="b"/>
      <c:layout/>
    </c:legend>
    <c:plotVisOnly val="1"/>
    <c:dispBlanksAs val="gap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autoTitleDeleted val="1"/>
    <c:plotArea>
      <c:layout/>
      <c:barChart>
        <c:barDir val="col"/>
        <c:grouping val="stacked"/>
        <c:ser>
          <c:idx val="1"/>
          <c:order val="1"/>
          <c:tx>
            <c:strRef>
              <c:f>'Gráfico 3'!$C$4</c:f>
              <c:strCache>
                <c:ptCount val="1"/>
                <c:pt idx="0">
                  <c:v>Ventas internas (de nacionales)</c:v>
                </c:pt>
              </c:strCache>
            </c:strRef>
          </c:tx>
          <c:val>
            <c:numRef>
              <c:f>'Gráfico 3'!$C$5:$C$60</c:f>
              <c:numCache>
                <c:formatCode>#,##0</c:formatCode>
                <c:ptCount val="56"/>
                <c:pt idx="0">
                  <c:v>32318</c:v>
                </c:pt>
                <c:pt idx="1">
                  <c:v>87722</c:v>
                </c:pt>
                <c:pt idx="2">
                  <c:v>134924</c:v>
                </c:pt>
                <c:pt idx="3">
                  <c:v>124439</c:v>
                </c:pt>
                <c:pt idx="4">
                  <c:v>106133</c:v>
                </c:pt>
                <c:pt idx="5">
                  <c:v>167452</c:v>
                </c:pt>
                <c:pt idx="6">
                  <c:v>190697</c:v>
                </c:pt>
                <c:pt idx="7">
                  <c:v>177339</c:v>
                </c:pt>
                <c:pt idx="8">
                  <c:v>177519</c:v>
                </c:pt>
                <c:pt idx="9">
                  <c:v>185343</c:v>
                </c:pt>
                <c:pt idx="10">
                  <c:v>211144</c:v>
                </c:pt>
                <c:pt idx="11">
                  <c:v>220746</c:v>
                </c:pt>
                <c:pt idx="12">
                  <c:v>253723</c:v>
                </c:pt>
                <c:pt idx="13">
                  <c:v>261796</c:v>
                </c:pt>
                <c:pt idx="14">
                  <c:v>285300</c:v>
                </c:pt>
                <c:pt idx="15">
                  <c:v>271259</c:v>
                </c:pt>
                <c:pt idx="16">
                  <c:v>226831</c:v>
                </c:pt>
                <c:pt idx="17">
                  <c:v>177716</c:v>
                </c:pt>
                <c:pt idx="18">
                  <c:v>212301</c:v>
                </c:pt>
                <c:pt idx="19">
                  <c:v>190559</c:v>
                </c:pt>
                <c:pt idx="20">
                  <c:v>249669</c:v>
                </c:pt>
                <c:pt idx="21">
                  <c:v>275058</c:v>
                </c:pt>
                <c:pt idx="22">
                  <c:v>178848</c:v>
                </c:pt>
                <c:pt idx="23">
                  <c:v>131805</c:v>
                </c:pt>
                <c:pt idx="24">
                  <c:v>150565</c:v>
                </c:pt>
                <c:pt idx="25">
                  <c:v>165059</c:v>
                </c:pt>
                <c:pt idx="26">
                  <c:v>145524</c:v>
                </c:pt>
                <c:pt idx="27">
                  <c:v>165575</c:v>
                </c:pt>
                <c:pt idx="28">
                  <c:v>190827</c:v>
                </c:pt>
                <c:pt idx="29">
                  <c:v>162517</c:v>
                </c:pt>
                <c:pt idx="30">
                  <c:v>132921</c:v>
                </c:pt>
                <c:pt idx="31">
                  <c:v>94787</c:v>
                </c:pt>
                <c:pt idx="32">
                  <c:v>137175</c:v>
                </c:pt>
                <c:pt idx="33">
                  <c:v>243363</c:v>
                </c:pt>
                <c:pt idx="34">
                  <c:v>311213</c:v>
                </c:pt>
                <c:pt idx="35">
                  <c:v>360721</c:v>
                </c:pt>
                <c:pt idx="36">
                  <c:v>224961</c:v>
                </c:pt>
                <c:pt idx="37">
                  <c:v>215143</c:v>
                </c:pt>
                <c:pt idx="38">
                  <c:v>228297</c:v>
                </c:pt>
                <c:pt idx="39">
                  <c:v>221971</c:v>
                </c:pt>
                <c:pt idx="40">
                  <c:v>220553</c:v>
                </c:pt>
                <c:pt idx="41">
                  <c:v>186283</c:v>
                </c:pt>
                <c:pt idx="42">
                  <c:v>93833</c:v>
                </c:pt>
                <c:pt idx="43">
                  <c:v>46294</c:v>
                </c:pt>
                <c:pt idx="44">
                  <c:v>64868</c:v>
                </c:pt>
                <c:pt idx="45">
                  <c:v>108572</c:v>
                </c:pt>
                <c:pt idx="46">
                  <c:v>143282</c:v>
                </c:pt>
                <c:pt idx="47">
                  <c:v>188479</c:v>
                </c:pt>
                <c:pt idx="48">
                  <c:v>234354</c:v>
                </c:pt>
                <c:pt idx="49">
                  <c:v>238465</c:v>
                </c:pt>
                <c:pt idx="50">
                  <c:v>198732</c:v>
                </c:pt>
                <c:pt idx="51">
                  <c:v>262532</c:v>
                </c:pt>
                <c:pt idx="52">
                  <c:v>324795</c:v>
                </c:pt>
                <c:pt idx="53">
                  <c:v>347997</c:v>
                </c:pt>
                <c:pt idx="54">
                  <c:v>358582</c:v>
                </c:pt>
                <c:pt idx="55">
                  <c:v>272605</c:v>
                </c:pt>
              </c:numCache>
            </c:numRef>
          </c:val>
        </c:ser>
        <c:ser>
          <c:idx val="2"/>
          <c:order val="2"/>
          <c:tx>
            <c:strRef>
              <c:f>'Gráfico 3'!$D$4</c:f>
              <c:strCache>
                <c:ptCount val="1"/>
                <c:pt idx="0">
                  <c:v>Exportación</c:v>
                </c:pt>
              </c:strCache>
            </c:strRef>
          </c:tx>
          <c:val>
            <c:numRef>
              <c:f>'Gráfico 3'!$D$5:$D$60</c:f>
              <c:numCache>
                <c:formatCode>#,##0</c:formatCode>
                <c:ptCount val="56"/>
                <c:pt idx="1">
                  <c:v>1</c:v>
                </c:pt>
                <c:pt idx="2">
                  <c:v>2</c:v>
                </c:pt>
                <c:pt idx="3">
                  <c:v>8</c:v>
                </c:pt>
                <c:pt idx="4">
                  <c:v>33</c:v>
                </c:pt>
                <c:pt idx="5">
                  <c:v>86</c:v>
                </c:pt>
                <c:pt idx="6">
                  <c:v>88</c:v>
                </c:pt>
                <c:pt idx="7">
                  <c:v>35</c:v>
                </c:pt>
                <c:pt idx="8">
                  <c:v>58</c:v>
                </c:pt>
                <c:pt idx="9">
                  <c:v>76</c:v>
                </c:pt>
                <c:pt idx="10">
                  <c:v>459</c:v>
                </c:pt>
                <c:pt idx="11">
                  <c:v>849</c:v>
                </c:pt>
                <c:pt idx="12">
                  <c:v>1832</c:v>
                </c:pt>
                <c:pt idx="13">
                  <c:v>3493</c:v>
                </c:pt>
                <c:pt idx="14">
                  <c:v>11214</c:v>
                </c:pt>
                <c:pt idx="15">
                  <c:v>15443</c:v>
                </c:pt>
                <c:pt idx="16">
                  <c:v>13741</c:v>
                </c:pt>
                <c:pt idx="17">
                  <c:v>13442</c:v>
                </c:pt>
                <c:pt idx="18">
                  <c:v>8013</c:v>
                </c:pt>
                <c:pt idx="19">
                  <c:v>3988</c:v>
                </c:pt>
                <c:pt idx="20">
                  <c:v>2262</c:v>
                </c:pt>
                <c:pt idx="21">
                  <c:v>3607</c:v>
                </c:pt>
                <c:pt idx="22">
                  <c:v>285</c:v>
                </c:pt>
                <c:pt idx="23">
                  <c:v>3234</c:v>
                </c:pt>
                <c:pt idx="24">
                  <c:v>5202</c:v>
                </c:pt>
                <c:pt idx="25">
                  <c:v>4243</c:v>
                </c:pt>
                <c:pt idx="26">
                  <c:v>774</c:v>
                </c:pt>
                <c:pt idx="27">
                  <c:v>357</c:v>
                </c:pt>
                <c:pt idx="28">
                  <c:v>460</c:v>
                </c:pt>
                <c:pt idx="29">
                  <c:v>1634</c:v>
                </c:pt>
                <c:pt idx="30">
                  <c:v>1841</c:v>
                </c:pt>
                <c:pt idx="31">
                  <c:v>1126</c:v>
                </c:pt>
                <c:pt idx="32">
                  <c:v>5205</c:v>
                </c:pt>
                <c:pt idx="33">
                  <c:v>16353</c:v>
                </c:pt>
                <c:pt idx="34">
                  <c:v>29976</c:v>
                </c:pt>
                <c:pt idx="35">
                  <c:v>38657</c:v>
                </c:pt>
                <c:pt idx="36">
                  <c:v>52746</c:v>
                </c:pt>
                <c:pt idx="37">
                  <c:v>108990</c:v>
                </c:pt>
                <c:pt idx="38">
                  <c:v>210386</c:v>
                </c:pt>
                <c:pt idx="39">
                  <c:v>237497</c:v>
                </c:pt>
                <c:pt idx="40">
                  <c:v>98362</c:v>
                </c:pt>
                <c:pt idx="41">
                  <c:v>135760</c:v>
                </c:pt>
                <c:pt idx="42">
                  <c:v>155123</c:v>
                </c:pt>
                <c:pt idx="43">
                  <c:v>123062</c:v>
                </c:pt>
                <c:pt idx="44">
                  <c:v>108058</c:v>
                </c:pt>
                <c:pt idx="45">
                  <c:v>146236</c:v>
                </c:pt>
                <c:pt idx="46">
                  <c:v>181581</c:v>
                </c:pt>
                <c:pt idx="47">
                  <c:v>236789</c:v>
                </c:pt>
                <c:pt idx="48">
                  <c:v>316410</c:v>
                </c:pt>
                <c:pt idx="49">
                  <c:v>351092</c:v>
                </c:pt>
                <c:pt idx="50">
                  <c:v>322495</c:v>
                </c:pt>
                <c:pt idx="51">
                  <c:v>447953</c:v>
                </c:pt>
                <c:pt idx="52">
                  <c:v>506715</c:v>
                </c:pt>
                <c:pt idx="53">
                  <c:v>413472</c:v>
                </c:pt>
                <c:pt idx="54">
                  <c:v>433295</c:v>
                </c:pt>
                <c:pt idx="55">
                  <c:v>357847</c:v>
                </c:pt>
              </c:numCache>
            </c:numRef>
          </c:val>
        </c:ser>
        <c:gapWidth val="75"/>
        <c:overlap val="100"/>
        <c:axId val="100598528"/>
        <c:axId val="100600064"/>
      </c:barChart>
      <c:lineChart>
        <c:grouping val="standard"/>
        <c:ser>
          <c:idx val="0"/>
          <c:order val="0"/>
          <c:tx>
            <c:strRef>
              <c:f>'Gráfico 3'!$B$4</c:f>
              <c:strCache>
                <c:ptCount val="1"/>
                <c:pt idx="0">
                  <c:v>Producción</c:v>
                </c:pt>
              </c:strCache>
            </c:strRef>
          </c:tx>
          <c:marker>
            <c:symbol val="none"/>
          </c:marker>
          <c:cat>
            <c:numRef>
              <c:f>'Gráfico 3'!$A$5:$A$60</c:f>
              <c:numCache>
                <c:formatCode>General</c:formatCode>
                <c:ptCount val="56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</c:numCache>
            </c:numRef>
          </c:cat>
          <c:val>
            <c:numRef>
              <c:f>'Gráfico 3'!$B$5:$B$60</c:f>
              <c:numCache>
                <c:formatCode>#,##0</c:formatCode>
                <c:ptCount val="56"/>
                <c:pt idx="0">
                  <c:v>32952</c:v>
                </c:pt>
                <c:pt idx="1">
                  <c:v>89338</c:v>
                </c:pt>
                <c:pt idx="2">
                  <c:v>136188</c:v>
                </c:pt>
                <c:pt idx="3">
                  <c:v>129880</c:v>
                </c:pt>
                <c:pt idx="4">
                  <c:v>104899</c:v>
                </c:pt>
                <c:pt idx="5">
                  <c:v>166483</c:v>
                </c:pt>
                <c:pt idx="6">
                  <c:v>194536</c:v>
                </c:pt>
                <c:pt idx="7">
                  <c:v>179453</c:v>
                </c:pt>
                <c:pt idx="8">
                  <c:v>175318</c:v>
                </c:pt>
                <c:pt idx="9">
                  <c:v>180976</c:v>
                </c:pt>
                <c:pt idx="10">
                  <c:v>218590</c:v>
                </c:pt>
                <c:pt idx="11">
                  <c:v>219599</c:v>
                </c:pt>
                <c:pt idx="12">
                  <c:v>253237</c:v>
                </c:pt>
                <c:pt idx="13">
                  <c:v>268593</c:v>
                </c:pt>
                <c:pt idx="14">
                  <c:v>293742</c:v>
                </c:pt>
                <c:pt idx="15">
                  <c:v>286312</c:v>
                </c:pt>
                <c:pt idx="16">
                  <c:v>240036</c:v>
                </c:pt>
                <c:pt idx="17">
                  <c:v>193517</c:v>
                </c:pt>
                <c:pt idx="18">
                  <c:v>235356</c:v>
                </c:pt>
                <c:pt idx="19">
                  <c:v>179160</c:v>
                </c:pt>
                <c:pt idx="20">
                  <c:v>253217</c:v>
                </c:pt>
                <c:pt idx="21">
                  <c:v>281793</c:v>
                </c:pt>
                <c:pt idx="22">
                  <c:v>172363</c:v>
                </c:pt>
                <c:pt idx="23">
                  <c:v>132117</c:v>
                </c:pt>
                <c:pt idx="24">
                  <c:v>159876</c:v>
                </c:pt>
                <c:pt idx="25">
                  <c:v>167323</c:v>
                </c:pt>
                <c:pt idx="26">
                  <c:v>137675</c:v>
                </c:pt>
                <c:pt idx="27">
                  <c:v>170490</c:v>
                </c:pt>
                <c:pt idx="28">
                  <c:v>193315</c:v>
                </c:pt>
                <c:pt idx="29">
                  <c:v>164160</c:v>
                </c:pt>
                <c:pt idx="30">
                  <c:v>127823</c:v>
                </c:pt>
                <c:pt idx="31">
                  <c:v>99639</c:v>
                </c:pt>
                <c:pt idx="32">
                  <c:v>138958</c:v>
                </c:pt>
                <c:pt idx="33">
                  <c:v>262022</c:v>
                </c:pt>
                <c:pt idx="34">
                  <c:v>342344</c:v>
                </c:pt>
                <c:pt idx="35">
                  <c:v>408777</c:v>
                </c:pt>
                <c:pt idx="36">
                  <c:v>262401</c:v>
                </c:pt>
                <c:pt idx="37">
                  <c:v>313152</c:v>
                </c:pt>
                <c:pt idx="38">
                  <c:v>446306</c:v>
                </c:pt>
                <c:pt idx="39">
                  <c:v>457956</c:v>
                </c:pt>
                <c:pt idx="40">
                  <c:v>304834</c:v>
                </c:pt>
                <c:pt idx="41">
                  <c:v>339246</c:v>
                </c:pt>
                <c:pt idx="42">
                  <c:v>235577</c:v>
                </c:pt>
                <c:pt idx="43">
                  <c:v>159401</c:v>
                </c:pt>
                <c:pt idx="44">
                  <c:v>169621</c:v>
                </c:pt>
                <c:pt idx="45">
                  <c:v>260402</c:v>
                </c:pt>
                <c:pt idx="46">
                  <c:v>319755</c:v>
                </c:pt>
                <c:pt idx="47">
                  <c:v>432101</c:v>
                </c:pt>
                <c:pt idx="48">
                  <c:v>544647</c:v>
                </c:pt>
                <c:pt idx="49">
                  <c:v>597086</c:v>
                </c:pt>
                <c:pt idx="50">
                  <c:v>512924</c:v>
                </c:pt>
                <c:pt idx="51">
                  <c:v>716540</c:v>
                </c:pt>
                <c:pt idx="52">
                  <c:v>828771</c:v>
                </c:pt>
                <c:pt idx="53">
                  <c:v>764495</c:v>
                </c:pt>
                <c:pt idx="54">
                  <c:v>791007</c:v>
                </c:pt>
                <c:pt idx="55">
                  <c:v>617329</c:v>
                </c:pt>
              </c:numCache>
            </c:numRef>
          </c:val>
        </c:ser>
        <c:marker val="1"/>
        <c:axId val="100598528"/>
        <c:axId val="100600064"/>
      </c:lineChart>
      <c:catAx>
        <c:axId val="100598528"/>
        <c:scaling>
          <c:orientation val="minMax"/>
        </c:scaling>
        <c:axPos val="b"/>
        <c:majorTickMark val="none"/>
        <c:tickLblPos val="nextTo"/>
        <c:crossAx val="100600064"/>
        <c:crosses val="autoZero"/>
        <c:auto val="1"/>
        <c:lblAlgn val="ctr"/>
        <c:lblOffset val="100"/>
      </c:catAx>
      <c:valAx>
        <c:axId val="10060006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00598528"/>
        <c:crosses val="autoZero"/>
        <c:crossBetween val="between"/>
      </c:valAx>
    </c:plotArea>
    <c:legend>
      <c:legendPos val="b"/>
      <c:layout/>
    </c:legend>
    <c:plotVisOnly val="1"/>
    <c:dispBlanksAs val="gap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autoTitleDeleted val="1"/>
    <c:plotArea>
      <c:layout/>
      <c:lineChart>
        <c:grouping val="standard"/>
        <c:ser>
          <c:idx val="0"/>
          <c:order val="0"/>
          <c:marker>
            <c:symbol val="none"/>
          </c:marker>
          <c:cat>
            <c:numRef>
              <c:f>'Gráfico 4'!$A$5:$A$60</c:f>
              <c:numCache>
                <c:formatCode>General</c:formatCode>
                <c:ptCount val="56"/>
                <c:pt idx="0">
                  <c:v>1959</c:v>
                </c:pt>
                <c:pt idx="1">
                  <c:v>1960</c:v>
                </c:pt>
                <c:pt idx="2">
                  <c:v>1961</c:v>
                </c:pt>
                <c:pt idx="3">
                  <c:v>1962</c:v>
                </c:pt>
                <c:pt idx="4">
                  <c:v>1963</c:v>
                </c:pt>
                <c:pt idx="5">
                  <c:v>1964</c:v>
                </c:pt>
                <c:pt idx="6">
                  <c:v>1965</c:v>
                </c:pt>
                <c:pt idx="7">
                  <c:v>1966</c:v>
                </c:pt>
                <c:pt idx="8">
                  <c:v>1967</c:v>
                </c:pt>
                <c:pt idx="9">
                  <c:v>1968</c:v>
                </c:pt>
                <c:pt idx="10">
                  <c:v>1969</c:v>
                </c:pt>
                <c:pt idx="11">
                  <c:v>1970</c:v>
                </c:pt>
                <c:pt idx="12">
                  <c:v>1971</c:v>
                </c:pt>
                <c:pt idx="13">
                  <c:v>1972</c:v>
                </c:pt>
                <c:pt idx="14">
                  <c:v>1973</c:v>
                </c:pt>
                <c:pt idx="15">
                  <c:v>1974</c:v>
                </c:pt>
                <c:pt idx="16">
                  <c:v>1975</c:v>
                </c:pt>
                <c:pt idx="17">
                  <c:v>1976</c:v>
                </c:pt>
                <c:pt idx="18">
                  <c:v>1977</c:v>
                </c:pt>
                <c:pt idx="19">
                  <c:v>1978</c:v>
                </c:pt>
                <c:pt idx="20">
                  <c:v>1979</c:v>
                </c:pt>
                <c:pt idx="21">
                  <c:v>1980</c:v>
                </c:pt>
                <c:pt idx="22">
                  <c:v>1981</c:v>
                </c:pt>
                <c:pt idx="23">
                  <c:v>1982</c:v>
                </c:pt>
                <c:pt idx="24">
                  <c:v>1983</c:v>
                </c:pt>
                <c:pt idx="25">
                  <c:v>1984</c:v>
                </c:pt>
                <c:pt idx="26">
                  <c:v>1985</c:v>
                </c:pt>
                <c:pt idx="27">
                  <c:v>1986</c:v>
                </c:pt>
                <c:pt idx="28">
                  <c:v>1987</c:v>
                </c:pt>
                <c:pt idx="29">
                  <c:v>1988</c:v>
                </c:pt>
                <c:pt idx="30">
                  <c:v>1989</c:v>
                </c:pt>
                <c:pt idx="31">
                  <c:v>1990</c:v>
                </c:pt>
                <c:pt idx="32">
                  <c:v>1991</c:v>
                </c:pt>
                <c:pt idx="33">
                  <c:v>1992</c:v>
                </c:pt>
                <c:pt idx="34">
                  <c:v>1993</c:v>
                </c:pt>
                <c:pt idx="35">
                  <c:v>1994</c:v>
                </c:pt>
                <c:pt idx="36">
                  <c:v>1995</c:v>
                </c:pt>
                <c:pt idx="37">
                  <c:v>1996</c:v>
                </c:pt>
                <c:pt idx="38">
                  <c:v>1997</c:v>
                </c:pt>
                <c:pt idx="39">
                  <c:v>1998</c:v>
                </c:pt>
                <c:pt idx="40">
                  <c:v>1999</c:v>
                </c:pt>
                <c:pt idx="41">
                  <c:v>2000</c:v>
                </c:pt>
                <c:pt idx="42">
                  <c:v>2001</c:v>
                </c:pt>
                <c:pt idx="43">
                  <c:v>2002</c:v>
                </c:pt>
                <c:pt idx="44">
                  <c:v>2003</c:v>
                </c:pt>
                <c:pt idx="45">
                  <c:v>2004</c:v>
                </c:pt>
                <c:pt idx="46">
                  <c:v>2005</c:v>
                </c:pt>
                <c:pt idx="47">
                  <c:v>2006</c:v>
                </c:pt>
                <c:pt idx="48">
                  <c:v>2007</c:v>
                </c:pt>
                <c:pt idx="49">
                  <c:v>2008</c:v>
                </c:pt>
                <c:pt idx="50">
                  <c:v>2009</c:v>
                </c:pt>
                <c:pt idx="51">
                  <c:v>2010</c:v>
                </c:pt>
                <c:pt idx="52">
                  <c:v>2011</c:v>
                </c:pt>
                <c:pt idx="53">
                  <c:v>2012</c:v>
                </c:pt>
                <c:pt idx="54">
                  <c:v>2013</c:v>
                </c:pt>
                <c:pt idx="55">
                  <c:v>2014</c:v>
                </c:pt>
              </c:numCache>
            </c:numRef>
          </c:cat>
          <c:val>
            <c:numRef>
              <c:f>'Gráfico 4'!$B$5:$B$60</c:f>
              <c:numCache>
                <c:formatCode>#,##0</c:formatCode>
                <c:ptCount val="56"/>
                <c:pt idx="0">
                  <c:v>39333</c:v>
                </c:pt>
                <c:pt idx="1">
                  <c:v>92829</c:v>
                </c:pt>
                <c:pt idx="2">
                  <c:v>139871</c:v>
                </c:pt>
                <c:pt idx="3">
                  <c:v>130471</c:v>
                </c:pt>
                <c:pt idx="4">
                  <c:v>107819</c:v>
                </c:pt>
                <c:pt idx="5">
                  <c:v>168738</c:v>
                </c:pt>
                <c:pt idx="6">
                  <c:v>191804</c:v>
                </c:pt>
                <c:pt idx="7">
                  <c:v>178855</c:v>
                </c:pt>
                <c:pt idx="8">
                  <c:v>179512</c:v>
                </c:pt>
                <c:pt idx="9">
                  <c:v>186428</c:v>
                </c:pt>
                <c:pt idx="10">
                  <c:v>212223</c:v>
                </c:pt>
                <c:pt idx="11">
                  <c:v>221294</c:v>
                </c:pt>
                <c:pt idx="12">
                  <c:v>254364</c:v>
                </c:pt>
                <c:pt idx="13">
                  <c:v>262196</c:v>
                </c:pt>
                <c:pt idx="14">
                  <c:v>285518</c:v>
                </c:pt>
                <c:pt idx="15">
                  <c:v>271499</c:v>
                </c:pt>
                <c:pt idx="16">
                  <c:v>227287</c:v>
                </c:pt>
                <c:pt idx="17">
                  <c:v>178015</c:v>
                </c:pt>
                <c:pt idx="18">
                  <c:v>212639</c:v>
                </c:pt>
                <c:pt idx="19">
                  <c:v>191017</c:v>
                </c:pt>
                <c:pt idx="20">
                  <c:v>260948</c:v>
                </c:pt>
                <c:pt idx="21">
                  <c:v>343419</c:v>
                </c:pt>
                <c:pt idx="22">
                  <c:v>238974</c:v>
                </c:pt>
                <c:pt idx="23">
                  <c:v>137144</c:v>
                </c:pt>
                <c:pt idx="24">
                  <c:v>151640</c:v>
                </c:pt>
                <c:pt idx="25">
                  <c:v>165578</c:v>
                </c:pt>
                <c:pt idx="26">
                  <c:v>146271</c:v>
                </c:pt>
                <c:pt idx="27">
                  <c:v>166624</c:v>
                </c:pt>
                <c:pt idx="28">
                  <c:v>192357</c:v>
                </c:pt>
                <c:pt idx="29">
                  <c:v>163896</c:v>
                </c:pt>
                <c:pt idx="30">
                  <c:v>133563</c:v>
                </c:pt>
                <c:pt idx="31">
                  <c:v>95960</c:v>
                </c:pt>
                <c:pt idx="32">
                  <c:v>165806</c:v>
                </c:pt>
                <c:pt idx="33">
                  <c:v>349245</c:v>
                </c:pt>
                <c:pt idx="34">
                  <c:v>420850</c:v>
                </c:pt>
                <c:pt idx="35">
                  <c:v>508152</c:v>
                </c:pt>
                <c:pt idx="36">
                  <c:v>327982</c:v>
                </c:pt>
                <c:pt idx="37">
                  <c:v>231143</c:v>
                </c:pt>
                <c:pt idx="38">
                  <c:v>426326</c:v>
                </c:pt>
                <c:pt idx="39">
                  <c:v>455372</c:v>
                </c:pt>
                <c:pt idx="40">
                  <c:v>380102</c:v>
                </c:pt>
                <c:pt idx="41">
                  <c:v>306945</c:v>
                </c:pt>
                <c:pt idx="42">
                  <c:v>176667</c:v>
                </c:pt>
                <c:pt idx="43">
                  <c:v>82345</c:v>
                </c:pt>
                <c:pt idx="44">
                  <c:v>155666</c:v>
                </c:pt>
                <c:pt idx="45">
                  <c:v>311961</c:v>
                </c:pt>
                <c:pt idx="46">
                  <c:v>402690</c:v>
                </c:pt>
                <c:pt idx="47">
                  <c:v>460478</c:v>
                </c:pt>
                <c:pt idx="48">
                  <c:v>564926</c:v>
                </c:pt>
                <c:pt idx="49">
                  <c:v>611770</c:v>
                </c:pt>
                <c:pt idx="50">
                  <c:v>487142</c:v>
                </c:pt>
                <c:pt idx="51">
                  <c:v>698404</c:v>
                </c:pt>
                <c:pt idx="52">
                  <c:v>855496</c:v>
                </c:pt>
                <c:pt idx="53">
                  <c:v>803118</c:v>
                </c:pt>
                <c:pt idx="54">
                  <c:v>931618</c:v>
                </c:pt>
                <c:pt idx="55">
                  <c:v>598578</c:v>
                </c:pt>
              </c:numCache>
            </c:numRef>
          </c:val>
        </c:ser>
        <c:marker val="1"/>
        <c:axId val="100800384"/>
        <c:axId val="100801920"/>
      </c:lineChart>
      <c:catAx>
        <c:axId val="100800384"/>
        <c:scaling>
          <c:orientation val="minMax"/>
        </c:scaling>
        <c:axPos val="b"/>
        <c:numFmt formatCode="General" sourceLinked="1"/>
        <c:majorTickMark val="none"/>
        <c:tickLblPos val="nextTo"/>
        <c:crossAx val="100801920"/>
        <c:crosses val="autoZero"/>
        <c:auto val="1"/>
        <c:lblAlgn val="ctr"/>
        <c:lblOffset val="100"/>
      </c:catAx>
      <c:valAx>
        <c:axId val="10080192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00800384"/>
        <c:crosses val="autoZero"/>
        <c:crossBetween val="between"/>
      </c:valAx>
    </c:plotArea>
    <c:plotVisOnly val="1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autoTitleDeleted val="1"/>
    <c:plotArea>
      <c:layout/>
      <c:lineChart>
        <c:grouping val="standard"/>
        <c:ser>
          <c:idx val="0"/>
          <c:order val="0"/>
          <c:tx>
            <c:v>Vehículos, por obrero</c:v>
          </c:tx>
          <c:spPr>
            <a:ln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numRef>
              <c:f>'[2]de fichas sectoriales'!$C$2:$Y$2</c:f>
              <c:numCache>
                <c:formatCode>General</c:formatCode>
                <c:ptCount val="2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</c:numCache>
            </c:numRef>
          </c:cat>
          <c:val>
            <c:numRef>
              <c:f>'Gráfico 5'!$C$7:$Y$7</c:f>
              <c:numCache>
                <c:formatCode>#,##0.0</c:formatCode>
                <c:ptCount val="23"/>
                <c:pt idx="0">
                  <c:v>40.089446962278515</c:v>
                </c:pt>
                <c:pt idx="1">
                  <c:v>56.210139490395974</c:v>
                </c:pt>
                <c:pt idx="2">
                  <c:v>65.113067615748832</c:v>
                </c:pt>
                <c:pt idx="3">
                  <c:v>71.717839184095709</c:v>
                </c:pt>
                <c:pt idx="4">
                  <c:v>57.002501760935431</c:v>
                </c:pt>
                <c:pt idx="5">
                  <c:v>73.382246859733939</c:v>
                </c:pt>
                <c:pt idx="6">
                  <c:v>99.501288654151864</c:v>
                </c:pt>
                <c:pt idx="7">
                  <c:v>88.882023420701159</c:v>
                </c:pt>
                <c:pt idx="8">
                  <c:v>85.658028435733002</c:v>
                </c:pt>
                <c:pt idx="9">
                  <c:v>103.4813176239296</c:v>
                </c:pt>
                <c:pt idx="10">
                  <c:v>85.27626491823365</c:v>
                </c:pt>
                <c:pt idx="11">
                  <c:v>83.132213198102107</c:v>
                </c:pt>
                <c:pt idx="12">
                  <c:v>112.74262238880986</c:v>
                </c:pt>
                <c:pt idx="13">
                  <c:v>149.65572322231336</c:v>
                </c:pt>
                <c:pt idx="14">
                  <c:v>148.13328373337347</c:v>
                </c:pt>
                <c:pt idx="15">
                  <c:v>164.55977084754065</c:v>
                </c:pt>
                <c:pt idx="16">
                  <c:v>159.12436761900909</c:v>
                </c:pt>
                <c:pt idx="17">
                  <c:v>125.61876174515311</c:v>
                </c:pt>
                <c:pt idx="18">
                  <c:v>114.76621089850886</c:v>
                </c:pt>
                <c:pt idx="19">
                  <c:v>161.64255318268889</c:v>
                </c:pt>
                <c:pt idx="20">
                  <c:v>177.36784274646999</c:v>
                </c:pt>
                <c:pt idx="21">
                  <c:v>156.16656119685896</c:v>
                </c:pt>
                <c:pt idx="22">
                  <c:v>159.36490782775513</c:v>
                </c:pt>
              </c:numCache>
            </c:numRef>
          </c:val>
        </c:ser>
        <c:ser>
          <c:idx val="1"/>
          <c:order val="1"/>
          <c:tx>
            <c:v>Vehículos, por hora trabajada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'[2]de fichas sectoriales'!$C$2:$Y$2</c:f>
              <c:numCache>
                <c:formatCode>General</c:formatCode>
                <c:ptCount val="23"/>
                <c:pt idx="0">
                  <c:v>1991</c:v>
                </c:pt>
                <c:pt idx="1">
                  <c:v>1992</c:v>
                </c:pt>
                <c:pt idx="2">
                  <c:v>1993</c:v>
                </c:pt>
                <c:pt idx="3">
                  <c:v>1994</c:v>
                </c:pt>
                <c:pt idx="4">
                  <c:v>1995</c:v>
                </c:pt>
                <c:pt idx="5">
                  <c:v>1996</c:v>
                </c:pt>
                <c:pt idx="6">
                  <c:v>1997</c:v>
                </c:pt>
                <c:pt idx="7">
                  <c:v>1998</c:v>
                </c:pt>
                <c:pt idx="8">
                  <c:v>1999</c:v>
                </c:pt>
                <c:pt idx="9">
                  <c:v>2000</c:v>
                </c:pt>
                <c:pt idx="10">
                  <c:v>2001</c:v>
                </c:pt>
                <c:pt idx="11">
                  <c:v>2002</c:v>
                </c:pt>
                <c:pt idx="12">
                  <c:v>2003</c:v>
                </c:pt>
                <c:pt idx="13">
                  <c:v>2004</c:v>
                </c:pt>
                <c:pt idx="14">
                  <c:v>2005</c:v>
                </c:pt>
                <c:pt idx="15">
                  <c:v>2006</c:v>
                </c:pt>
                <c:pt idx="16">
                  <c:v>2007</c:v>
                </c:pt>
                <c:pt idx="17">
                  <c:v>2008</c:v>
                </c:pt>
                <c:pt idx="18">
                  <c:v>2009</c:v>
                </c:pt>
                <c:pt idx="19">
                  <c:v>2010</c:v>
                </c:pt>
                <c:pt idx="20">
                  <c:v>2011</c:v>
                </c:pt>
                <c:pt idx="21">
                  <c:v>2012</c:v>
                </c:pt>
                <c:pt idx="22">
                  <c:v>2013</c:v>
                </c:pt>
              </c:numCache>
            </c:numRef>
          </c:cat>
          <c:val>
            <c:numRef>
              <c:f>'Gráfico 5'!$C$8:$Y$8</c:f>
              <c:numCache>
                <c:formatCode>#,##0.0</c:formatCode>
                <c:ptCount val="23"/>
                <c:pt idx="0">
                  <c:v>39.477525067864974</c:v>
                </c:pt>
                <c:pt idx="1">
                  <c:v>50.237782594238269</c:v>
                </c:pt>
                <c:pt idx="2">
                  <c:v>57.867637442191267</c:v>
                </c:pt>
                <c:pt idx="3">
                  <c:v>66.488564095881657</c:v>
                </c:pt>
                <c:pt idx="4">
                  <c:v>67.549406940262358</c:v>
                </c:pt>
                <c:pt idx="5">
                  <c:v>73.851772387961077</c:v>
                </c:pt>
                <c:pt idx="6">
                  <c:v>99.243937365225349</c:v>
                </c:pt>
                <c:pt idx="7">
                  <c:v>99.921947936748097</c:v>
                </c:pt>
                <c:pt idx="8">
                  <c:v>100.23269767428251</c:v>
                </c:pt>
                <c:pt idx="9">
                  <c:v>112.31521916906706</c:v>
                </c:pt>
                <c:pt idx="10">
                  <c:v>111.21596323448402</c:v>
                </c:pt>
                <c:pt idx="11">
                  <c:v>114.80842625589841</c:v>
                </c:pt>
                <c:pt idx="12">
                  <c:v>129.9951331114701</c:v>
                </c:pt>
                <c:pt idx="13">
                  <c:v>142.98107139021778</c:v>
                </c:pt>
                <c:pt idx="14">
                  <c:v>150.56243956568969</c:v>
                </c:pt>
                <c:pt idx="15">
                  <c:v>162.06253222903717</c:v>
                </c:pt>
                <c:pt idx="16">
                  <c:v>157.34164130006238</c:v>
                </c:pt>
                <c:pt idx="17">
                  <c:v>130.68370148139215</c:v>
                </c:pt>
                <c:pt idx="18">
                  <c:v>131.520051869599</c:v>
                </c:pt>
                <c:pt idx="19">
                  <c:v>150.033925965658</c:v>
                </c:pt>
                <c:pt idx="20">
                  <c:v>177.22487846211402</c:v>
                </c:pt>
                <c:pt idx="21">
                  <c:v>166.51732725656228</c:v>
                </c:pt>
                <c:pt idx="22">
                  <c:v>177.2677356019737</c:v>
                </c:pt>
              </c:numCache>
            </c:numRef>
          </c:val>
        </c:ser>
        <c:ser>
          <c:idx val="2"/>
          <c:order val="2"/>
          <c:tx>
            <c:v>Piezas y partes, por obrero</c:v>
          </c:tx>
          <c:spPr>
            <a:ln>
              <a:solidFill>
                <a:srgbClr val="00B050"/>
              </a:solidFill>
              <a:prstDash val="sysDot"/>
            </a:ln>
          </c:spPr>
          <c:marker>
            <c:symbol val="none"/>
          </c:marker>
          <c:val>
            <c:numRef>
              <c:f>'Gráfico 5'!$C$11:$Y$11</c:f>
              <c:numCache>
                <c:formatCode>#,##0.0</c:formatCode>
                <c:ptCount val="23"/>
                <c:pt idx="0">
                  <c:v>47.751781090355408</c:v>
                </c:pt>
                <c:pt idx="1">
                  <c:v>66.947961549416519</c:v>
                </c:pt>
                <c:pt idx="2">
                  <c:v>76.962529548518503</c:v>
                </c:pt>
                <c:pt idx="3">
                  <c:v>79.867658455199233</c:v>
                </c:pt>
                <c:pt idx="4">
                  <c:v>66.17446328706778</c:v>
                </c:pt>
                <c:pt idx="5">
                  <c:v>81.009975507336222</c:v>
                </c:pt>
                <c:pt idx="6">
                  <c:v>99.884066565517145</c:v>
                </c:pt>
                <c:pt idx="7">
                  <c:v>97.178826695493854</c:v>
                </c:pt>
                <c:pt idx="8">
                  <c:v>91.505044201608001</c:v>
                </c:pt>
                <c:pt idx="9">
                  <c:v>97.497586864271142</c:v>
                </c:pt>
                <c:pt idx="10">
                  <c:v>90.784456903553817</c:v>
                </c:pt>
                <c:pt idx="11">
                  <c:v>129.73820111341243</c:v>
                </c:pt>
                <c:pt idx="12">
                  <c:v>129.63478604741584</c:v>
                </c:pt>
                <c:pt idx="13">
                  <c:v>120.87333151842024</c:v>
                </c:pt>
                <c:pt idx="14">
                  <c:v>116.45893799997485</c:v>
                </c:pt>
                <c:pt idx="15">
                  <c:v>115.91777532006051</c:v>
                </c:pt>
                <c:pt idx="16">
                  <c:v>108.48802920850946</c:v>
                </c:pt>
                <c:pt idx="17">
                  <c:v>107.12167220247744</c:v>
                </c:pt>
                <c:pt idx="18">
                  <c:v>102.27471909482497</c:v>
                </c:pt>
                <c:pt idx="19">
                  <c:v>125.05368884876776</c:v>
                </c:pt>
                <c:pt idx="20">
                  <c:v>144.01379230433579</c:v>
                </c:pt>
                <c:pt idx="21">
                  <c:v>132.1553723127378</c:v>
                </c:pt>
                <c:pt idx="22">
                  <c:v>122.19238365981195</c:v>
                </c:pt>
              </c:numCache>
            </c:numRef>
          </c:val>
        </c:ser>
        <c:ser>
          <c:idx val="3"/>
          <c:order val="3"/>
          <c:tx>
            <c:v>Piezas y partes, por hora trabajada</c:v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'Gráfico 5'!$C$12:$Y$12</c:f>
              <c:numCache>
                <c:formatCode>#,##0.0</c:formatCode>
                <c:ptCount val="23"/>
                <c:pt idx="0">
                  <c:v>50.689417581731632</c:v>
                </c:pt>
                <c:pt idx="1">
                  <c:v>64.189634848160352</c:v>
                </c:pt>
                <c:pt idx="2">
                  <c:v>74.936966691835636</c:v>
                </c:pt>
                <c:pt idx="3">
                  <c:v>72.796699185508899</c:v>
                </c:pt>
                <c:pt idx="4">
                  <c:v>67.760022041391565</c:v>
                </c:pt>
                <c:pt idx="5">
                  <c:v>78.315750783072517</c:v>
                </c:pt>
                <c:pt idx="6">
                  <c:v>99.850819345669407</c:v>
                </c:pt>
                <c:pt idx="7">
                  <c:v>96.935876411466865</c:v>
                </c:pt>
                <c:pt idx="8">
                  <c:v>96.054688395496711</c:v>
                </c:pt>
                <c:pt idx="9">
                  <c:v>99.982051260040564</c:v>
                </c:pt>
                <c:pt idx="10">
                  <c:v>102.62346192481037</c:v>
                </c:pt>
                <c:pt idx="11">
                  <c:v>140.72749083647403</c:v>
                </c:pt>
                <c:pt idx="12">
                  <c:v>132.40398536378493</c:v>
                </c:pt>
                <c:pt idx="13">
                  <c:v>118.39308981498289</c:v>
                </c:pt>
                <c:pt idx="14">
                  <c:v>116.5496252452586</c:v>
                </c:pt>
                <c:pt idx="15">
                  <c:v>117.25471490586125</c:v>
                </c:pt>
                <c:pt idx="16">
                  <c:v>111.57872921072236</c:v>
                </c:pt>
                <c:pt idx="17">
                  <c:v>113.82335837336764</c:v>
                </c:pt>
                <c:pt idx="18">
                  <c:v>120.70841613617415</c:v>
                </c:pt>
                <c:pt idx="19">
                  <c:v>133.11117747679185</c:v>
                </c:pt>
                <c:pt idx="20">
                  <c:v>163.30582812507714</c:v>
                </c:pt>
                <c:pt idx="21">
                  <c:v>154.31703995924579</c:v>
                </c:pt>
                <c:pt idx="22">
                  <c:v>145.48506105816659</c:v>
                </c:pt>
              </c:numCache>
            </c:numRef>
          </c:val>
        </c:ser>
        <c:marker val="1"/>
        <c:axId val="100947456"/>
        <c:axId val="100948992"/>
      </c:lineChart>
      <c:catAx>
        <c:axId val="1009474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-5400000" vert="horz"/>
          <a:lstStyle/>
          <a:p>
            <a:pPr>
              <a:defRPr/>
            </a:pPr>
            <a:endParaRPr lang="es-AR"/>
          </a:p>
        </c:txPr>
        <c:crossAx val="100948992"/>
        <c:crosses val="autoZero"/>
        <c:auto val="1"/>
        <c:lblAlgn val="ctr"/>
        <c:lblOffset val="100"/>
      </c:catAx>
      <c:valAx>
        <c:axId val="100948992"/>
        <c:scaling>
          <c:orientation val="minMax"/>
          <c:max val="180"/>
          <c:min val="20"/>
        </c:scaling>
        <c:axPos val="l"/>
        <c:majorGridlines/>
        <c:numFmt formatCode="#,##0" sourceLinked="0"/>
        <c:majorTickMark val="none"/>
        <c:tickLblPos val="nextTo"/>
        <c:spPr>
          <a:ln w="9525">
            <a:noFill/>
          </a:ln>
        </c:spPr>
        <c:crossAx val="100947456"/>
        <c:crosses val="autoZero"/>
        <c:crossBetween val="between"/>
      </c:valAx>
    </c:plotArea>
    <c:legend>
      <c:legendPos val="b"/>
      <c:layout/>
    </c:legend>
    <c:plotVisOnly val="1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'Gráfico 6'!$A$7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chemeClr val="tx2"/>
            </a:solidFill>
          </c:spPr>
          <c:cat>
            <c:strRef>
              <c:f>'Gráfico 6'!$B$6:$D$6</c:f>
              <c:strCache>
                <c:ptCount val="3"/>
                <c:pt idx="0">
                  <c:v>Producción</c:v>
                </c:pt>
                <c:pt idx="1">
                  <c:v>Exportación</c:v>
                </c:pt>
                <c:pt idx="2">
                  <c:v>Vtas. A concesionarios</c:v>
                </c:pt>
              </c:strCache>
            </c:strRef>
          </c:cat>
          <c:val>
            <c:numRef>
              <c:f>'Gráfico 6'!$B$7:$D$7</c:f>
              <c:numCache>
                <c:formatCode>#,##0</c:formatCode>
                <c:ptCount val="3"/>
                <c:pt idx="0">
                  <c:v>828771</c:v>
                </c:pt>
                <c:pt idx="1">
                  <c:v>506715</c:v>
                </c:pt>
                <c:pt idx="2">
                  <c:v>855496</c:v>
                </c:pt>
              </c:numCache>
            </c:numRef>
          </c:val>
        </c:ser>
        <c:ser>
          <c:idx val="1"/>
          <c:order val="1"/>
          <c:tx>
            <c:strRef>
              <c:f>'Gráfico 6'!$A$8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0B050"/>
            </a:solidFill>
          </c:spPr>
          <c:cat>
            <c:strRef>
              <c:f>'Gráfico 6'!$B$6:$D$6</c:f>
              <c:strCache>
                <c:ptCount val="3"/>
                <c:pt idx="0">
                  <c:v>Producción</c:v>
                </c:pt>
                <c:pt idx="1">
                  <c:v>Exportación</c:v>
                </c:pt>
                <c:pt idx="2">
                  <c:v>Vtas. A concesionarios</c:v>
                </c:pt>
              </c:strCache>
            </c:strRef>
          </c:cat>
          <c:val>
            <c:numRef>
              <c:f>'Gráfico 6'!$B$8:$D$8</c:f>
              <c:numCache>
                <c:formatCode>#,##0</c:formatCode>
                <c:ptCount val="3"/>
                <c:pt idx="0">
                  <c:v>764495</c:v>
                </c:pt>
                <c:pt idx="1">
                  <c:v>413472</c:v>
                </c:pt>
                <c:pt idx="2">
                  <c:v>803118</c:v>
                </c:pt>
              </c:numCache>
            </c:numRef>
          </c:val>
        </c:ser>
        <c:ser>
          <c:idx val="2"/>
          <c:order val="2"/>
          <c:tx>
            <c:strRef>
              <c:f>'Gráfico 6'!$A$9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'Gráfico 6'!$B$6:$D$6</c:f>
              <c:strCache>
                <c:ptCount val="3"/>
                <c:pt idx="0">
                  <c:v>Producción</c:v>
                </c:pt>
                <c:pt idx="1">
                  <c:v>Exportación</c:v>
                </c:pt>
                <c:pt idx="2">
                  <c:v>Vtas. A concesionarios</c:v>
                </c:pt>
              </c:strCache>
            </c:strRef>
          </c:cat>
          <c:val>
            <c:numRef>
              <c:f>'Gráfico 6'!$B$9:$D$9</c:f>
              <c:numCache>
                <c:formatCode>#,##0</c:formatCode>
                <c:ptCount val="3"/>
                <c:pt idx="0">
                  <c:v>791007</c:v>
                </c:pt>
                <c:pt idx="1">
                  <c:v>433295</c:v>
                </c:pt>
                <c:pt idx="2">
                  <c:v>931618</c:v>
                </c:pt>
              </c:numCache>
            </c:numRef>
          </c:val>
        </c:ser>
        <c:ser>
          <c:idx val="3"/>
          <c:order val="3"/>
          <c:tx>
            <c:strRef>
              <c:f>'Gráfico 6'!$A$10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cat>
            <c:strRef>
              <c:f>'Gráfico 6'!$B$6:$D$6</c:f>
              <c:strCache>
                <c:ptCount val="3"/>
                <c:pt idx="0">
                  <c:v>Producción</c:v>
                </c:pt>
                <c:pt idx="1">
                  <c:v>Exportación</c:v>
                </c:pt>
                <c:pt idx="2">
                  <c:v>Vtas. A concesionarios</c:v>
                </c:pt>
              </c:strCache>
            </c:strRef>
          </c:cat>
          <c:val>
            <c:numRef>
              <c:f>'Gráfico 6'!$B$10:$D$10</c:f>
              <c:numCache>
                <c:formatCode>#,##0</c:formatCode>
                <c:ptCount val="3"/>
                <c:pt idx="0">
                  <c:v>617329</c:v>
                </c:pt>
                <c:pt idx="1">
                  <c:v>357847</c:v>
                </c:pt>
                <c:pt idx="2">
                  <c:v>598578</c:v>
                </c:pt>
              </c:numCache>
            </c:numRef>
          </c:val>
        </c:ser>
        <c:gapWidth val="75"/>
        <c:overlap val="-25"/>
        <c:axId val="100866688"/>
        <c:axId val="100888960"/>
      </c:barChart>
      <c:catAx>
        <c:axId val="100866688"/>
        <c:scaling>
          <c:orientation val="minMax"/>
        </c:scaling>
        <c:axPos val="b"/>
        <c:numFmt formatCode="General" sourceLinked="1"/>
        <c:majorTickMark val="none"/>
        <c:tickLblPos val="nextTo"/>
        <c:crossAx val="100888960"/>
        <c:crosses val="autoZero"/>
        <c:auto val="1"/>
        <c:lblAlgn val="ctr"/>
        <c:lblOffset val="100"/>
      </c:catAx>
      <c:valAx>
        <c:axId val="100888960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00866688"/>
        <c:crosses val="autoZero"/>
        <c:crossBetween val="between"/>
      </c:valAx>
    </c:plotArea>
    <c:legend>
      <c:legendPos val="b"/>
      <c:layout/>
    </c:legend>
    <c:plotVisOnly val="1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/>
      <c:barChart>
        <c:barDir val="col"/>
        <c:grouping val="stacked"/>
        <c:ser>
          <c:idx val="0"/>
          <c:order val="0"/>
          <c:tx>
            <c:v>Europa15</c:v>
          </c:tx>
          <c:spPr>
            <a:solidFill>
              <a:schemeClr val="bg1">
                <a:lumMod val="50000"/>
              </a:schemeClr>
            </a:solidFill>
          </c:spPr>
          <c:cat>
            <c:strRef>
              <c:f>[3]Hoja2!$C$33:$K$33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'Gráfico 7'!$C$5:$K$5</c:f>
              <c:numCache>
                <c:formatCode>#,###,##0</c:formatCode>
                <c:ptCount val="9"/>
                <c:pt idx="0">
                  <c:v>16.942079</c:v>
                </c:pt>
                <c:pt idx="1">
                  <c:v>17.161729000000001</c:v>
                </c:pt>
                <c:pt idx="2">
                  <c:v>17.297311000000001</c:v>
                </c:pt>
                <c:pt idx="3">
                  <c:v>15.813252</c:v>
                </c:pt>
                <c:pt idx="4">
                  <c:v>15.22805</c:v>
                </c:pt>
                <c:pt idx="5">
                  <c:v>14.696719999999999</c:v>
                </c:pt>
                <c:pt idx="6">
                  <c:v>14.683816</c:v>
                </c:pt>
                <c:pt idx="7">
                  <c:v>13.420004</c:v>
                </c:pt>
                <c:pt idx="8" formatCode="#,##0">
                  <c:v>13.181877999999999</c:v>
                </c:pt>
              </c:numCache>
            </c:numRef>
          </c:val>
        </c:ser>
        <c:ser>
          <c:idx val="1"/>
          <c:order val="1"/>
          <c:tx>
            <c:v>Rusia</c:v>
          </c:tx>
          <c:spPr>
            <a:solidFill>
              <a:srgbClr val="9B053B"/>
            </a:solidFill>
          </c:spPr>
          <c:cat>
            <c:strRef>
              <c:f>[3]Hoja2!$C$33:$K$33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'Gráfico 7'!$C$10:$K$10</c:f>
              <c:numCache>
                <c:formatCode>#,###,##0</c:formatCode>
                <c:ptCount val="9"/>
                <c:pt idx="0">
                  <c:v>1.8066249999999999</c:v>
                </c:pt>
                <c:pt idx="1">
                  <c:v>2.2448399999999999</c:v>
                </c:pt>
                <c:pt idx="2">
                  <c:v>2.8980320000000002</c:v>
                </c:pt>
                <c:pt idx="3">
                  <c:v>3.2223459999999999</c:v>
                </c:pt>
                <c:pt idx="4">
                  <c:v>1.5974569999999999</c:v>
                </c:pt>
                <c:pt idx="5">
                  <c:v>2.107135</c:v>
                </c:pt>
                <c:pt idx="6">
                  <c:v>2.9016120000000001</c:v>
                </c:pt>
                <c:pt idx="7">
                  <c:v>3.1415510000000002</c:v>
                </c:pt>
                <c:pt idx="8" formatCode="#,##0">
                  <c:v>2.9504830000000002</c:v>
                </c:pt>
              </c:numCache>
            </c:numRef>
          </c:val>
        </c:ser>
        <c:ser>
          <c:idx val="2"/>
          <c:order val="2"/>
          <c:tx>
            <c:v>Canadá</c:v>
          </c:tx>
          <c:cat>
            <c:strRef>
              <c:f>[3]Hoja2!$C$33:$K$33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'Gráfico 7'!$C$11:$K$11</c:f>
              <c:numCache>
                <c:formatCode>#,###,##0</c:formatCode>
                <c:ptCount val="9"/>
                <c:pt idx="0">
                  <c:v>1.630142</c:v>
                </c:pt>
                <c:pt idx="1">
                  <c:v>1.6660079999999999</c:v>
                </c:pt>
                <c:pt idx="2">
                  <c:v>1.690345</c:v>
                </c:pt>
                <c:pt idx="3">
                  <c:v>1.673522</c:v>
                </c:pt>
                <c:pt idx="4">
                  <c:v>1.482232</c:v>
                </c:pt>
                <c:pt idx="5">
                  <c:v>1.583388</c:v>
                </c:pt>
                <c:pt idx="6">
                  <c:v>1.6202209999999999</c:v>
                </c:pt>
                <c:pt idx="7">
                  <c:v>1.716178</c:v>
                </c:pt>
                <c:pt idx="8" formatCode="#,##0">
                  <c:v>1.77986</c:v>
                </c:pt>
              </c:numCache>
            </c:numRef>
          </c:val>
        </c:ser>
        <c:ser>
          <c:idx val="3"/>
          <c:order val="3"/>
          <c:tx>
            <c:v>México</c:v>
          </c:tx>
          <c:cat>
            <c:strRef>
              <c:f>[3]Hoja2!$C$33:$K$33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'Gráfico 7'!$C$12:$K$12</c:f>
              <c:numCache>
                <c:formatCode>#,###,##0</c:formatCode>
                <c:ptCount val="9"/>
                <c:pt idx="0">
                  <c:v>1.1685080000000001</c:v>
                </c:pt>
                <c:pt idx="1">
                  <c:v>1.1840349999999999</c:v>
                </c:pt>
                <c:pt idx="2">
                  <c:v>1.150819</c:v>
                </c:pt>
                <c:pt idx="3">
                  <c:v>1.0737639999999999</c:v>
                </c:pt>
                <c:pt idx="4">
                  <c:v>0.77575099999999997</c:v>
                </c:pt>
                <c:pt idx="5">
                  <c:v>0.84835400000000005</c:v>
                </c:pt>
                <c:pt idx="6">
                  <c:v>0.93677999999999995</c:v>
                </c:pt>
                <c:pt idx="7">
                  <c:v>1.0245740000000001</c:v>
                </c:pt>
                <c:pt idx="8" formatCode="#,##0">
                  <c:v>1.1005419999999999</c:v>
                </c:pt>
              </c:numCache>
            </c:numRef>
          </c:val>
        </c:ser>
        <c:ser>
          <c:idx val="4"/>
          <c:order val="4"/>
          <c:tx>
            <c:v>EE.UU.</c:v>
          </c:tx>
          <c:spPr>
            <a:solidFill>
              <a:schemeClr val="tx2"/>
            </a:solidFill>
          </c:spPr>
          <c:cat>
            <c:strRef>
              <c:f>[3]Hoja2!$C$33:$K$33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'Gráfico 7'!$C$13:$K$13</c:f>
              <c:numCache>
                <c:formatCode>#,###,##0</c:formatCode>
                <c:ptCount val="9"/>
                <c:pt idx="0">
                  <c:v>17.444329</c:v>
                </c:pt>
                <c:pt idx="1">
                  <c:v>17.048981000000001</c:v>
                </c:pt>
                <c:pt idx="2">
                  <c:v>16.460315000000001</c:v>
                </c:pt>
                <c:pt idx="3">
                  <c:v>13.493164999999999</c:v>
                </c:pt>
                <c:pt idx="4">
                  <c:v>10.601368000000001</c:v>
                </c:pt>
                <c:pt idx="5">
                  <c:v>11.772219</c:v>
                </c:pt>
                <c:pt idx="6">
                  <c:v>13.040613</c:v>
                </c:pt>
                <c:pt idx="7">
                  <c:v>14.785936</c:v>
                </c:pt>
                <c:pt idx="8" formatCode="#,##0">
                  <c:v>15.883969</c:v>
                </c:pt>
              </c:numCache>
            </c:numRef>
          </c:val>
        </c:ser>
        <c:ser>
          <c:idx val="5"/>
          <c:order val="5"/>
          <c:tx>
            <c:v>Mercosur</c:v>
          </c:tx>
          <c:spPr>
            <a:solidFill>
              <a:schemeClr val="tx1"/>
            </a:solidFill>
          </c:spPr>
          <c:cat>
            <c:strRef>
              <c:f>[3]Hoja2!$C$33:$K$33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'Gráfico 7'!$C$15:$K$15</c:f>
              <c:numCache>
                <c:formatCode>#,###,##0</c:formatCode>
                <c:ptCount val="9"/>
                <c:pt idx="0">
                  <c:v>2.1206330000000002</c:v>
                </c:pt>
                <c:pt idx="1">
                  <c:v>2.3956580000000001</c:v>
                </c:pt>
                <c:pt idx="2">
                  <c:v>3.0547749999999998</c:v>
                </c:pt>
                <c:pt idx="3">
                  <c:v>3.47</c:v>
                </c:pt>
                <c:pt idx="4">
                  <c:v>3.7020339999999998</c:v>
                </c:pt>
                <c:pt idx="5">
                  <c:v>4.2524680000000004</c:v>
                </c:pt>
                <c:pt idx="6">
                  <c:v>4.5791040000000001</c:v>
                </c:pt>
                <c:pt idx="7">
                  <c:v>4.7400969999999996</c:v>
                </c:pt>
                <c:pt idx="8">
                  <c:v>4.8235279999999996</c:v>
                </c:pt>
              </c:numCache>
            </c:numRef>
          </c:val>
        </c:ser>
        <c:ser>
          <c:idx val="6"/>
          <c:order val="6"/>
          <c:tx>
            <c:v>China</c:v>
          </c:tx>
          <c:spPr>
            <a:solidFill>
              <a:srgbClr val="FF0000"/>
            </a:solidFill>
          </c:spPr>
          <c:cat>
            <c:strRef>
              <c:f>[3]Hoja2!$C$33:$K$33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'Gráfico 7'!$C$19:$K$19</c:f>
              <c:numCache>
                <c:formatCode>#,###,##0</c:formatCode>
                <c:ptCount val="9"/>
                <c:pt idx="0">
                  <c:v>5.7581889999999998</c:v>
                </c:pt>
                <c:pt idx="1">
                  <c:v>7.2159719999999998</c:v>
                </c:pt>
                <c:pt idx="2">
                  <c:v>8.7915279999999996</c:v>
                </c:pt>
                <c:pt idx="3">
                  <c:v>9.3805019999999999</c:v>
                </c:pt>
                <c:pt idx="4">
                  <c:v>13.644793999999999</c:v>
                </c:pt>
                <c:pt idx="5">
                  <c:v>18.061935999999999</c:v>
                </c:pt>
                <c:pt idx="6">
                  <c:v>18.505113999999999</c:v>
                </c:pt>
                <c:pt idx="7">
                  <c:v>19.306435</c:v>
                </c:pt>
                <c:pt idx="8" formatCode="#,##0">
                  <c:v>21.984100000000002</c:v>
                </c:pt>
              </c:numCache>
            </c:numRef>
          </c:val>
        </c:ser>
        <c:ser>
          <c:idx val="7"/>
          <c:order val="7"/>
          <c:tx>
            <c:v>India</c:v>
          </c:tx>
          <c:spPr>
            <a:solidFill>
              <a:srgbClr val="FFFF00"/>
            </a:solidFill>
          </c:spPr>
          <c:cat>
            <c:strRef>
              <c:f>[3]Hoja2!$C$33:$K$33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'Gráfico 7'!$C$20:$K$20</c:f>
              <c:numCache>
                <c:formatCode>#,###,##0</c:formatCode>
                <c:ptCount val="9"/>
                <c:pt idx="0">
                  <c:v>1.440455</c:v>
                </c:pt>
                <c:pt idx="1">
                  <c:v>1.7508919999999999</c:v>
                </c:pt>
                <c:pt idx="2">
                  <c:v>1.9937210000000001</c:v>
                </c:pt>
                <c:pt idx="3">
                  <c:v>1.983071</c:v>
                </c:pt>
                <c:pt idx="4">
                  <c:v>2.2662689999999999</c:v>
                </c:pt>
                <c:pt idx="5">
                  <c:v>3.0403899999999999</c:v>
                </c:pt>
                <c:pt idx="6">
                  <c:v>3.2877369999999999</c:v>
                </c:pt>
                <c:pt idx="7">
                  <c:v>3.5955080000000001</c:v>
                </c:pt>
                <c:pt idx="8" formatCode="#,##0">
                  <c:v>3.241209</c:v>
                </c:pt>
              </c:numCache>
            </c:numRef>
          </c:val>
        </c:ser>
        <c:ser>
          <c:idx val="8"/>
          <c:order val="8"/>
          <c:tx>
            <c:v>Japón</c:v>
          </c:tx>
          <c:spPr>
            <a:blipFill>
              <a:blip xmlns:r="http://schemas.openxmlformats.org/officeDocument/2006/relationships" r:embed="rId1"/>
              <a:tile tx="0" ty="0" sx="100000" sy="100000" flip="none" algn="tl"/>
            </a:blipFill>
          </c:spPr>
          <c:cat>
            <c:strRef>
              <c:f>[3]Hoja2!$C$33:$K$33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'Gráfico 7'!$C$21:$K$21</c:f>
              <c:numCache>
                <c:formatCode>#,###,##0</c:formatCode>
                <c:ptCount val="9"/>
                <c:pt idx="0">
                  <c:v>5.8520339999999997</c:v>
                </c:pt>
                <c:pt idx="1">
                  <c:v>5.7395199999999997</c:v>
                </c:pt>
                <c:pt idx="2">
                  <c:v>5.3091999999999997</c:v>
                </c:pt>
                <c:pt idx="3">
                  <c:v>5.0822329999999996</c:v>
                </c:pt>
                <c:pt idx="4">
                  <c:v>4.6093330000000003</c:v>
                </c:pt>
                <c:pt idx="5">
                  <c:v>4.9561479999999998</c:v>
                </c:pt>
                <c:pt idx="6">
                  <c:v>4.2102240000000002</c:v>
                </c:pt>
                <c:pt idx="7">
                  <c:v>5.3697210000000002</c:v>
                </c:pt>
                <c:pt idx="8" formatCode="#,##0">
                  <c:v>5.3755129999999998</c:v>
                </c:pt>
              </c:numCache>
            </c:numRef>
          </c:val>
        </c:ser>
        <c:ser>
          <c:idx val="9"/>
          <c:order val="9"/>
          <c:tx>
            <c:v>Rep. Corea</c:v>
          </c:tx>
          <c:cat>
            <c:strRef>
              <c:f>[3]Hoja2!$C$33:$K$33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'Gráfico 7'!$C$22:$K$22</c:f>
              <c:numCache>
                <c:formatCode>#,###,##0</c:formatCode>
                <c:ptCount val="9"/>
                <c:pt idx="0">
                  <c:v>1.1704950000000001</c:v>
                </c:pt>
                <c:pt idx="1">
                  <c:v>1.205713</c:v>
                </c:pt>
                <c:pt idx="2">
                  <c:v>1.273253</c:v>
                </c:pt>
                <c:pt idx="3">
                  <c:v>1.2161249999999999</c:v>
                </c:pt>
                <c:pt idx="4">
                  <c:v>1.453875</c:v>
                </c:pt>
                <c:pt idx="5">
                  <c:v>1.56595</c:v>
                </c:pt>
                <c:pt idx="6">
                  <c:v>1.5870949999999999</c:v>
                </c:pt>
                <c:pt idx="7">
                  <c:v>1.5622290000000001</c:v>
                </c:pt>
                <c:pt idx="8" formatCode="#,##0">
                  <c:v>1.5435639999999999</c:v>
                </c:pt>
              </c:numCache>
            </c:numRef>
          </c:val>
        </c:ser>
        <c:ser>
          <c:idx val="10"/>
          <c:order val="10"/>
          <c:tx>
            <c:v>África</c:v>
          </c:tx>
          <c:cat>
            <c:strRef>
              <c:f>[3]Hoja2!$C$33:$K$33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'Gráfico 7'!$C$23:$K$23</c:f>
              <c:numCache>
                <c:formatCode>#,###,##0</c:formatCode>
                <c:ptCount val="9"/>
                <c:pt idx="0">
                  <c:v>1.1273489999999999</c:v>
                </c:pt>
                <c:pt idx="1">
                  <c:v>1.328314</c:v>
                </c:pt>
                <c:pt idx="2">
                  <c:v>1.340152</c:v>
                </c:pt>
                <c:pt idx="3">
                  <c:v>1.278762</c:v>
                </c:pt>
                <c:pt idx="4">
                  <c:v>1.181065</c:v>
                </c:pt>
                <c:pt idx="5">
                  <c:v>1.273898</c:v>
                </c:pt>
                <c:pt idx="6">
                  <c:v>1.4727380000000001</c:v>
                </c:pt>
                <c:pt idx="7">
                  <c:v>1.5994930000000001</c:v>
                </c:pt>
                <c:pt idx="8" formatCode="#,##0">
                  <c:v>1.6530579999999999</c:v>
                </c:pt>
              </c:numCache>
            </c:numRef>
          </c:val>
        </c:ser>
        <c:ser>
          <c:idx val="11"/>
          <c:order val="11"/>
          <c:tx>
            <c:v>Otros</c:v>
          </c:tx>
          <c:cat>
            <c:strRef>
              <c:f>[3]Hoja2!$C$33:$K$33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'Gráfico 7'!$C$24:$K$24</c:f>
              <c:numCache>
                <c:formatCode>#,##0</c:formatCode>
                <c:ptCount val="9"/>
                <c:pt idx="0">
                  <c:v>4.137238</c:v>
                </c:pt>
                <c:pt idx="1">
                  <c:v>4.7005059999999999</c:v>
                </c:pt>
                <c:pt idx="2">
                  <c:v>5.7079000000000004</c:v>
                </c:pt>
                <c:pt idx="3">
                  <c:v>6.0574870000000001</c:v>
                </c:pt>
                <c:pt idx="4">
                  <c:v>3.4161130000000002</c:v>
                </c:pt>
                <c:pt idx="5">
                  <c:v>4.1115820000000003</c:v>
                </c:pt>
                <c:pt idx="6">
                  <c:v>5.0559450000000004</c:v>
                </c:pt>
                <c:pt idx="7">
                  <c:v>5.24587</c:v>
                </c:pt>
                <c:pt idx="8">
                  <c:v>5.100587</c:v>
                </c:pt>
              </c:numCache>
            </c:numRef>
          </c:val>
        </c:ser>
        <c:gapWidth val="75"/>
        <c:overlap val="100"/>
        <c:axId val="101090048"/>
        <c:axId val="101091584"/>
      </c:barChart>
      <c:catAx>
        <c:axId val="101090048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 rot="0" vert="horz"/>
          <a:lstStyle/>
          <a:p>
            <a:pPr>
              <a:defRPr/>
            </a:pPr>
            <a:endParaRPr lang="es-AR"/>
          </a:p>
        </c:txPr>
        <c:crossAx val="101091584"/>
        <c:crosses val="autoZero"/>
        <c:auto val="1"/>
        <c:lblAlgn val="ctr"/>
        <c:lblOffset val="100"/>
      </c:catAx>
      <c:valAx>
        <c:axId val="101091584"/>
        <c:scaling>
          <c:orientation val="minMax"/>
        </c:scaling>
        <c:axPos val="l"/>
        <c:majorGridlines/>
        <c:numFmt formatCode="#,###,##0" sourceLinked="1"/>
        <c:maj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AR"/>
          </a:p>
        </c:txPr>
        <c:crossAx val="101090048"/>
        <c:crosses val="autoZero"/>
        <c:crossBetween val="between"/>
      </c:valAx>
    </c:plotArea>
    <c:legend>
      <c:legendPos val="b"/>
      <c:layout/>
    </c:legend>
    <c:plotVisOnly val="1"/>
    <c:dispBlanksAs val="gap"/>
  </c:chart>
  <c:txPr>
    <a:bodyPr/>
    <a:lstStyle/>
    <a:p>
      <a:pPr>
        <a:defRPr sz="800" b="0" i="0" u="none" strike="noStrike" baseline="0">
          <a:solidFill>
            <a:srgbClr val="000000"/>
          </a:solidFill>
          <a:latin typeface="Arial" pitchFamily="34" charset="0"/>
          <a:ea typeface="Times New Roman"/>
          <a:cs typeface="Arial" pitchFamily="34" charset="0"/>
        </a:defRPr>
      </a:pPr>
      <a:endParaRPr lang="es-A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plotArea>
      <c:layout/>
      <c:barChart>
        <c:barDir val="col"/>
        <c:grouping val="clustered"/>
        <c:ser>
          <c:idx val="0"/>
          <c:order val="0"/>
          <c:spPr>
            <a:solidFill>
              <a:prstClr val="black"/>
            </a:solidFill>
          </c:spPr>
          <c:dPt>
            <c:idx val="18"/>
            <c:spPr>
              <a:solidFill>
                <a:srgbClr val="FF0000"/>
              </a:solidFill>
            </c:spPr>
          </c:dPt>
          <c:cat>
            <c:strRef>
              <c:f>'Gráfico 8'!$B$4:$B$23</c:f>
              <c:strCache>
                <c:ptCount val="20"/>
                <c:pt idx="0">
                  <c:v>China</c:v>
                </c:pt>
                <c:pt idx="1">
                  <c:v>EEUU</c:v>
                </c:pt>
                <c:pt idx="2">
                  <c:v>Japón</c:v>
                </c:pt>
                <c:pt idx="3">
                  <c:v>Alemania</c:v>
                </c:pt>
                <c:pt idx="4">
                  <c:v>Rep. Corea</c:v>
                </c:pt>
                <c:pt idx="5">
                  <c:v>India</c:v>
                </c:pt>
                <c:pt idx="6">
                  <c:v>Brasil</c:v>
                </c:pt>
                <c:pt idx="7">
                  <c:v>México</c:v>
                </c:pt>
                <c:pt idx="8">
                  <c:v>Tailandia</c:v>
                </c:pt>
                <c:pt idx="9">
                  <c:v>Canadá</c:v>
                </c:pt>
                <c:pt idx="10">
                  <c:v>Rusia</c:v>
                </c:pt>
                <c:pt idx="11">
                  <c:v>España</c:v>
                </c:pt>
                <c:pt idx="12">
                  <c:v>Francia</c:v>
                </c:pt>
                <c:pt idx="13">
                  <c:v>Inglaterra</c:v>
                </c:pt>
                <c:pt idx="14">
                  <c:v>Indonesia</c:v>
                </c:pt>
                <c:pt idx="15">
                  <c:v>Rep. Checa</c:v>
                </c:pt>
                <c:pt idx="16">
                  <c:v>Turquía</c:v>
                </c:pt>
                <c:pt idx="17">
                  <c:v>Eslovaquia</c:v>
                </c:pt>
                <c:pt idx="18">
                  <c:v>Argentina</c:v>
                </c:pt>
                <c:pt idx="19">
                  <c:v>Irán</c:v>
                </c:pt>
              </c:strCache>
            </c:strRef>
          </c:cat>
          <c:val>
            <c:numRef>
              <c:f>'Gráfico 8'!$C$4:$C$23</c:f>
              <c:numCache>
                <c:formatCode>#,###,##0</c:formatCode>
                <c:ptCount val="20"/>
                <c:pt idx="0">
                  <c:v>22.116824999999999</c:v>
                </c:pt>
                <c:pt idx="1">
                  <c:v>11.066432000000001</c:v>
                </c:pt>
                <c:pt idx="2">
                  <c:v>9.6301810000000003</c:v>
                </c:pt>
                <c:pt idx="3">
                  <c:v>5.7182219999999999</c:v>
                </c:pt>
                <c:pt idx="4">
                  <c:v>4.5214290000000004</c:v>
                </c:pt>
                <c:pt idx="5">
                  <c:v>3.880938</c:v>
                </c:pt>
                <c:pt idx="6">
                  <c:v>3.71238</c:v>
                </c:pt>
                <c:pt idx="7">
                  <c:v>3.0523950000000002</c:v>
                </c:pt>
                <c:pt idx="8">
                  <c:v>2.4570569999999998</c:v>
                </c:pt>
                <c:pt idx="9">
                  <c:v>2.3798059999999999</c:v>
                </c:pt>
                <c:pt idx="10">
                  <c:v>2.1753110000000002</c:v>
                </c:pt>
                <c:pt idx="11">
                  <c:v>2.163338</c:v>
                </c:pt>
                <c:pt idx="12">
                  <c:v>1.74</c:v>
                </c:pt>
                <c:pt idx="13">
                  <c:v>1.597872</c:v>
                </c:pt>
                <c:pt idx="14">
                  <c:v>1.2063680000000001</c:v>
                </c:pt>
                <c:pt idx="15">
                  <c:v>1.1329309999999999</c:v>
                </c:pt>
                <c:pt idx="16">
                  <c:v>1.125534</c:v>
                </c:pt>
                <c:pt idx="17">
                  <c:v>0.97499999999999998</c:v>
                </c:pt>
                <c:pt idx="18">
                  <c:v>0.79100700000000002</c:v>
                </c:pt>
                <c:pt idx="19">
                  <c:v>0.74368000000000001</c:v>
                </c:pt>
              </c:numCache>
            </c:numRef>
          </c:val>
        </c:ser>
        <c:axId val="101116160"/>
        <c:axId val="103485440"/>
      </c:barChart>
      <c:catAx>
        <c:axId val="101116160"/>
        <c:scaling>
          <c:orientation val="minMax"/>
        </c:scaling>
        <c:axPos val="b"/>
        <c:tickLblPos val="nextTo"/>
        <c:crossAx val="103485440"/>
        <c:crosses val="autoZero"/>
        <c:auto val="1"/>
        <c:lblAlgn val="ctr"/>
        <c:lblOffset val="100"/>
      </c:catAx>
      <c:valAx>
        <c:axId val="103485440"/>
        <c:scaling>
          <c:orientation val="minMax"/>
        </c:scaling>
        <c:axPos val="l"/>
        <c:majorGridlines/>
        <c:numFmt formatCode="#,###,##0" sourceLinked="1"/>
        <c:tickLblPos val="nextTo"/>
        <c:crossAx val="101116160"/>
        <c:crosses val="autoZero"/>
        <c:crossBetween val="between"/>
      </c:valAx>
    </c:plotArea>
    <c:plotVisOnly val="1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chart>
    <c:autoTitleDeleted val="1"/>
    <c:view3D>
      <c:perspective val="30"/>
    </c:view3D>
    <c:plotArea>
      <c:layout/>
      <c:bar3DChart>
        <c:barDir val="col"/>
        <c:grouping val="clustered"/>
        <c:ser>
          <c:idx val="0"/>
          <c:order val="0"/>
          <c:tx>
            <c:v>EEUU</c:v>
          </c:tx>
          <c:spPr>
            <a:blipFill>
              <a:blip xmlns:r="http://schemas.openxmlformats.org/officeDocument/2006/relationships" r:embed="rId1"/>
              <a:stretch>
                <a:fillRect/>
              </a:stretch>
            </a:blipFill>
          </c:spPr>
          <c:cat>
            <c:strRef>
              <c:f>'Gráfico 9'!$B$4:$F$4</c:f>
              <c:strCache>
                <c:ptCount val="5"/>
                <c:pt idx="0">
                  <c:v>Ford</c:v>
                </c:pt>
                <c:pt idx="1">
                  <c:v>Volskwagen</c:v>
                </c:pt>
                <c:pt idx="2">
                  <c:v>GM</c:v>
                </c:pt>
                <c:pt idx="3">
                  <c:v>Toyota</c:v>
                </c:pt>
                <c:pt idx="4">
                  <c:v>PSA Peugeot - Citröen</c:v>
                </c:pt>
              </c:strCache>
            </c:strRef>
          </c:cat>
          <c:val>
            <c:numRef>
              <c:f>'Gráfico 9'!$B$5:$F$5</c:f>
              <c:numCache>
                <c:formatCode>#,##0</c:formatCode>
                <c:ptCount val="5"/>
                <c:pt idx="0">
                  <c:v>2106.308</c:v>
                </c:pt>
                <c:pt idx="1">
                  <c:v>0</c:v>
                </c:pt>
                <c:pt idx="2">
                  <c:v>1984.6420000000001</c:v>
                </c:pt>
                <c:pt idx="3">
                  <c:v>1201.364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v>Alemania</c:v>
          </c:tx>
          <c:spPr>
            <a:blipFill>
              <a:blip xmlns:r="http://schemas.openxmlformats.org/officeDocument/2006/relationships" r:embed="rId2"/>
              <a:stretch>
                <a:fillRect/>
              </a:stretch>
            </a:blipFill>
          </c:spPr>
          <c:cat>
            <c:strRef>
              <c:f>'Gráfico 9'!$B$4:$F$4</c:f>
              <c:strCache>
                <c:ptCount val="5"/>
                <c:pt idx="0">
                  <c:v>Ford</c:v>
                </c:pt>
                <c:pt idx="1">
                  <c:v>Volskwagen</c:v>
                </c:pt>
                <c:pt idx="2">
                  <c:v>GM</c:v>
                </c:pt>
                <c:pt idx="3">
                  <c:v>Toyota</c:v>
                </c:pt>
                <c:pt idx="4">
                  <c:v>PSA Peugeot - Citröen</c:v>
                </c:pt>
              </c:strCache>
            </c:strRef>
          </c:cat>
          <c:val>
            <c:numRef>
              <c:f>'Gráfico 9'!$B$6:$F$6</c:f>
              <c:numCache>
                <c:formatCode>#,##0</c:formatCode>
                <c:ptCount val="5"/>
                <c:pt idx="0">
                  <c:v>694.00400000000002</c:v>
                </c:pt>
                <c:pt idx="1">
                  <c:v>2385.1149999999998</c:v>
                </c:pt>
                <c:pt idx="2">
                  <c:v>387.52499999999998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v>China</c:v>
          </c:tx>
          <c:spPr>
            <a:blipFill>
              <a:blip xmlns:r="http://schemas.openxmlformats.org/officeDocument/2006/relationships" r:embed="rId3"/>
              <a:stretch>
                <a:fillRect/>
              </a:stretch>
            </a:blipFill>
          </c:spPr>
          <c:cat>
            <c:strRef>
              <c:f>'Gráfico 9'!$B$4:$F$4</c:f>
              <c:strCache>
                <c:ptCount val="5"/>
                <c:pt idx="0">
                  <c:v>Ford</c:v>
                </c:pt>
                <c:pt idx="1">
                  <c:v>Volskwagen</c:v>
                </c:pt>
                <c:pt idx="2">
                  <c:v>GM</c:v>
                </c:pt>
                <c:pt idx="3">
                  <c:v>Toyota</c:v>
                </c:pt>
                <c:pt idx="4">
                  <c:v>PSA Peugeot - Citröen</c:v>
                </c:pt>
              </c:strCache>
            </c:strRef>
          </c:cat>
          <c:val>
            <c:numRef>
              <c:f>'Gráfico 9'!$B$7:$F$7</c:f>
              <c:numCache>
                <c:formatCode>#,##0</c:formatCode>
                <c:ptCount val="5"/>
                <c:pt idx="0">
                  <c:v>472.59100000000001</c:v>
                </c:pt>
                <c:pt idx="1">
                  <c:v>1692.5170000000001</c:v>
                </c:pt>
                <c:pt idx="2">
                  <c:v>1471.3969999999999</c:v>
                </c:pt>
                <c:pt idx="3">
                  <c:v>749.20600000000002</c:v>
                </c:pt>
                <c:pt idx="4">
                  <c:v>440.411</c:v>
                </c:pt>
              </c:numCache>
            </c:numRef>
          </c:val>
        </c:ser>
        <c:ser>
          <c:idx val="3"/>
          <c:order val="3"/>
          <c:tx>
            <c:v>Japón</c:v>
          </c:tx>
          <c:spPr>
            <a:blipFill>
              <a:blip xmlns:r="http://schemas.openxmlformats.org/officeDocument/2006/relationships" r:embed="rId4"/>
              <a:stretch>
                <a:fillRect/>
              </a:stretch>
            </a:blipFill>
          </c:spPr>
          <c:cat>
            <c:strRef>
              <c:f>'Gráfico 9'!$B$4:$F$4</c:f>
              <c:strCache>
                <c:ptCount val="5"/>
                <c:pt idx="0">
                  <c:v>Ford</c:v>
                </c:pt>
                <c:pt idx="1">
                  <c:v>Volskwagen</c:v>
                </c:pt>
                <c:pt idx="2">
                  <c:v>GM</c:v>
                </c:pt>
                <c:pt idx="3">
                  <c:v>Toyota</c:v>
                </c:pt>
                <c:pt idx="4">
                  <c:v>PSA Peugeot - Citröen</c:v>
                </c:pt>
              </c:strCache>
            </c:strRef>
          </c:cat>
          <c:val>
            <c:numRef>
              <c:f>'Gráfico 9'!$B$8:$F$8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4168.4260000000004</c:v>
                </c:pt>
                <c:pt idx="4">
                  <c:v>42.088999999999999</c:v>
                </c:pt>
              </c:numCache>
            </c:numRef>
          </c:val>
        </c:ser>
        <c:ser>
          <c:idx val="4"/>
          <c:order val="4"/>
          <c:tx>
            <c:v>Brasil</c:v>
          </c:tx>
          <c:spPr>
            <a:blipFill>
              <a:blip xmlns:r="http://schemas.openxmlformats.org/officeDocument/2006/relationships" r:embed="rId5"/>
              <a:stretch>
                <a:fillRect/>
              </a:stretch>
            </a:blipFill>
          </c:spPr>
          <c:cat>
            <c:strRef>
              <c:f>'Gráfico 9'!$B$4:$F$4</c:f>
              <c:strCache>
                <c:ptCount val="5"/>
                <c:pt idx="0">
                  <c:v>Ford</c:v>
                </c:pt>
                <c:pt idx="1">
                  <c:v>Volskwagen</c:v>
                </c:pt>
                <c:pt idx="2">
                  <c:v>GM</c:v>
                </c:pt>
                <c:pt idx="3">
                  <c:v>Toyota</c:v>
                </c:pt>
                <c:pt idx="4">
                  <c:v>PSA Peugeot - Citröen</c:v>
                </c:pt>
              </c:strCache>
            </c:strRef>
          </c:cat>
          <c:val>
            <c:numRef>
              <c:f>'Gráfico 9'!$B$9:$F$9</c:f>
              <c:numCache>
                <c:formatCode>#,##0</c:formatCode>
                <c:ptCount val="5"/>
                <c:pt idx="0">
                  <c:v>271.20699999999999</c:v>
                </c:pt>
                <c:pt idx="1">
                  <c:v>825.82</c:v>
                </c:pt>
                <c:pt idx="2">
                  <c:v>615.54999999999995</c:v>
                </c:pt>
                <c:pt idx="3">
                  <c:v>82.501999999999995</c:v>
                </c:pt>
                <c:pt idx="4">
                  <c:v>100.79900000000001</c:v>
                </c:pt>
              </c:numCache>
            </c:numRef>
          </c:val>
        </c:ser>
        <c:ser>
          <c:idx val="5"/>
          <c:order val="5"/>
          <c:tx>
            <c:v>Argentina</c:v>
          </c:tx>
          <c:spPr>
            <a:blipFill>
              <a:blip xmlns:r="http://schemas.openxmlformats.org/officeDocument/2006/relationships" r:embed="rId6"/>
              <a:stretch>
                <a:fillRect/>
              </a:stretch>
            </a:blipFill>
          </c:spPr>
          <c:cat>
            <c:strRef>
              <c:f>'Gráfico 9'!$B$4:$F$4</c:f>
              <c:strCache>
                <c:ptCount val="5"/>
                <c:pt idx="0">
                  <c:v>Ford</c:v>
                </c:pt>
                <c:pt idx="1">
                  <c:v>Volskwagen</c:v>
                </c:pt>
                <c:pt idx="2">
                  <c:v>GM</c:v>
                </c:pt>
                <c:pt idx="3">
                  <c:v>Toyota</c:v>
                </c:pt>
                <c:pt idx="4">
                  <c:v>PSA Peugeot - Citröen</c:v>
                </c:pt>
              </c:strCache>
            </c:strRef>
          </c:cat>
          <c:val>
            <c:numRef>
              <c:f>'Gráfico 9'!$B$10:$F$10</c:f>
              <c:numCache>
                <c:formatCode>#,##0</c:formatCode>
                <c:ptCount val="5"/>
                <c:pt idx="0">
                  <c:v>89.072000000000003</c:v>
                </c:pt>
                <c:pt idx="1">
                  <c:v>87.128</c:v>
                </c:pt>
                <c:pt idx="2">
                  <c:v>128.501</c:v>
                </c:pt>
                <c:pt idx="3">
                  <c:v>92.590999999999994</c:v>
                </c:pt>
                <c:pt idx="4">
                  <c:v>129.57</c:v>
                </c:pt>
              </c:numCache>
            </c:numRef>
          </c:val>
        </c:ser>
        <c:ser>
          <c:idx val="6"/>
          <c:order val="6"/>
          <c:tx>
            <c:v>R. Corea</c:v>
          </c:tx>
          <c:spPr>
            <a:blipFill>
              <a:blip xmlns:r="http://schemas.openxmlformats.org/officeDocument/2006/relationships" r:embed="rId7"/>
              <a:stretch>
                <a:fillRect/>
              </a:stretch>
            </a:blipFill>
          </c:spPr>
          <c:cat>
            <c:strRef>
              <c:f>'Gráfico 9'!$B$4:$F$4</c:f>
              <c:strCache>
                <c:ptCount val="5"/>
                <c:pt idx="0">
                  <c:v>Ford</c:v>
                </c:pt>
                <c:pt idx="1">
                  <c:v>Volskwagen</c:v>
                </c:pt>
                <c:pt idx="2">
                  <c:v>GM</c:v>
                </c:pt>
                <c:pt idx="3">
                  <c:v>Toyota</c:v>
                </c:pt>
                <c:pt idx="4">
                  <c:v>PSA Peugeot - Citröen</c:v>
                </c:pt>
              </c:strCache>
            </c:strRef>
          </c:cat>
          <c:val>
            <c:numRef>
              <c:f>'Gráfico 9'!$B$11:$F$11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775.06899999999996</c:v>
                </c:pt>
                <c:pt idx="3">
                  <c:v>150.01499999999999</c:v>
                </c:pt>
                <c:pt idx="4">
                  <c:v>0</c:v>
                </c:pt>
              </c:numCache>
            </c:numRef>
          </c:val>
        </c:ser>
        <c:ser>
          <c:idx val="7"/>
          <c:order val="7"/>
          <c:tx>
            <c:v>México</c:v>
          </c:tx>
          <c:spPr>
            <a:blipFill>
              <a:blip xmlns:r="http://schemas.openxmlformats.org/officeDocument/2006/relationships" r:embed="rId8"/>
              <a:stretch>
                <a:fillRect/>
              </a:stretch>
            </a:blipFill>
          </c:spPr>
          <c:cat>
            <c:strRef>
              <c:f>'Gráfico 9'!$B$4:$F$4</c:f>
              <c:strCache>
                <c:ptCount val="5"/>
                <c:pt idx="0">
                  <c:v>Ford</c:v>
                </c:pt>
                <c:pt idx="1">
                  <c:v>Volskwagen</c:v>
                </c:pt>
                <c:pt idx="2">
                  <c:v>GM</c:v>
                </c:pt>
                <c:pt idx="3">
                  <c:v>Toyota</c:v>
                </c:pt>
                <c:pt idx="4">
                  <c:v>PSA Peugeot - Citröen</c:v>
                </c:pt>
              </c:strCache>
            </c:strRef>
          </c:cat>
          <c:val>
            <c:numRef>
              <c:f>'Gráfico 9'!$B$12:$F$12</c:f>
              <c:numCache>
                <c:formatCode>#,##0</c:formatCode>
                <c:ptCount val="5"/>
                <c:pt idx="0">
                  <c:v>444.42500000000001</c:v>
                </c:pt>
                <c:pt idx="1">
                  <c:v>428.40100000000001</c:v>
                </c:pt>
                <c:pt idx="2">
                  <c:v>569.601</c:v>
                </c:pt>
                <c:pt idx="3">
                  <c:v>55.676000000000002</c:v>
                </c:pt>
                <c:pt idx="4">
                  <c:v>0</c:v>
                </c:pt>
              </c:numCache>
            </c:numRef>
          </c:val>
        </c:ser>
        <c:ser>
          <c:idx val="8"/>
          <c:order val="8"/>
          <c:tx>
            <c:v>Francia</c:v>
          </c:tx>
          <c:spPr>
            <a:blipFill>
              <a:blip xmlns:r="http://schemas.openxmlformats.org/officeDocument/2006/relationships" r:embed="rId9"/>
              <a:stretch>
                <a:fillRect/>
              </a:stretch>
            </a:blipFill>
          </c:spPr>
          <c:cat>
            <c:strRef>
              <c:f>'Gráfico 9'!$B$4:$F$4</c:f>
              <c:strCache>
                <c:ptCount val="5"/>
                <c:pt idx="0">
                  <c:v>Ford</c:v>
                </c:pt>
                <c:pt idx="1">
                  <c:v>Volskwagen</c:v>
                </c:pt>
                <c:pt idx="2">
                  <c:v>GM</c:v>
                </c:pt>
                <c:pt idx="3">
                  <c:v>Toyota</c:v>
                </c:pt>
                <c:pt idx="4">
                  <c:v>PSA Peugeot - Citröen</c:v>
                </c:pt>
              </c:strCache>
            </c:strRef>
          </c:cat>
          <c:val>
            <c:numRef>
              <c:f>'Gráfico 9'!$B$13:$F$13</c:f>
              <c:numCache>
                <c:formatCode>#,##0</c:formatCode>
                <c:ptCount val="5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200.80600000000001</c:v>
                </c:pt>
                <c:pt idx="4">
                  <c:v>1114.3969999999999</c:v>
                </c:pt>
              </c:numCache>
            </c:numRef>
          </c:val>
        </c:ser>
        <c:gapWidth val="75"/>
        <c:shape val="box"/>
        <c:axId val="103643008"/>
        <c:axId val="103644544"/>
        <c:axId val="0"/>
      </c:bar3DChart>
      <c:catAx>
        <c:axId val="103643008"/>
        <c:scaling>
          <c:orientation val="minMax"/>
        </c:scaling>
        <c:axPos val="b"/>
        <c:majorTickMark val="none"/>
        <c:tickLblPos val="nextTo"/>
        <c:spPr>
          <a:noFill/>
        </c:spPr>
        <c:crossAx val="103644544"/>
        <c:crosses val="autoZero"/>
        <c:auto val="1"/>
        <c:lblAlgn val="ctr"/>
        <c:lblOffset val="100"/>
      </c:catAx>
      <c:valAx>
        <c:axId val="103644544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spPr>
          <a:ln w="9525">
            <a:noFill/>
          </a:ln>
        </c:spPr>
        <c:crossAx val="103643008"/>
        <c:crosses val="autoZero"/>
        <c:crossBetween val="between"/>
      </c:valAx>
    </c:plotArea>
    <c:legend>
      <c:legendPos val="b"/>
      <c:layout/>
    </c:legend>
    <c:plotVisOnly val="1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es-AR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6</xdr:row>
      <xdr:rowOff>114300</xdr:rowOff>
    </xdr:from>
    <xdr:to>
      <xdr:col>10</xdr:col>
      <xdr:colOff>666750</xdr:colOff>
      <xdr:row>21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11</xdr:col>
      <xdr:colOff>609600</xdr:colOff>
      <xdr:row>20</xdr:row>
      <xdr:rowOff>85725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17</xdr:row>
      <xdr:rowOff>66675</xdr:rowOff>
    </xdr:from>
    <xdr:to>
      <xdr:col>8</xdr:col>
      <xdr:colOff>390525</xdr:colOff>
      <xdr:row>35</xdr:row>
      <xdr:rowOff>161925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752475</xdr:colOff>
      <xdr:row>3</xdr:row>
      <xdr:rowOff>19050</xdr:rowOff>
    </xdr:from>
    <xdr:to>
      <xdr:col>7</xdr:col>
      <xdr:colOff>752475</xdr:colOff>
      <xdr:row>17</xdr:row>
      <xdr:rowOff>85725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14</xdr:col>
      <xdr:colOff>447675</xdr:colOff>
      <xdr:row>20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7</xdr:row>
      <xdr:rowOff>190500</xdr:rowOff>
    </xdr:from>
    <xdr:to>
      <xdr:col>13</xdr:col>
      <xdr:colOff>704849</xdr:colOff>
      <xdr:row>24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11</xdr:col>
      <xdr:colOff>0</xdr:colOff>
      <xdr:row>18</xdr:row>
      <xdr:rowOff>142875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7</xdr:row>
      <xdr:rowOff>123825</xdr:rowOff>
    </xdr:from>
    <xdr:to>
      <xdr:col>10</xdr:col>
      <xdr:colOff>666750</xdr:colOff>
      <xdr:row>22</xdr:row>
      <xdr:rowOff>9525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13</xdr:col>
      <xdr:colOff>495300</xdr:colOff>
      <xdr:row>20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161925</xdr:colOff>
      <xdr:row>4</xdr:row>
      <xdr:rowOff>142875</xdr:rowOff>
    </xdr:from>
    <xdr:to>
      <xdr:col>14</xdr:col>
      <xdr:colOff>161925</xdr:colOff>
      <xdr:row>19</xdr:row>
      <xdr:rowOff>28575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13</xdr:col>
      <xdr:colOff>0</xdr:colOff>
      <xdr:row>18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2</xdr:row>
      <xdr:rowOff>47625</xdr:rowOff>
    </xdr:from>
    <xdr:to>
      <xdr:col>9</xdr:col>
      <xdr:colOff>409575</xdr:colOff>
      <xdr:row>16</xdr:row>
      <xdr:rowOff>123825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4</xdr:row>
      <xdr:rowOff>114300</xdr:rowOff>
    </xdr:from>
    <xdr:to>
      <xdr:col>9</xdr:col>
      <xdr:colOff>57150</xdr:colOff>
      <xdr:row>19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0</xdr:rowOff>
    </xdr:from>
    <xdr:to>
      <xdr:col>12</xdr:col>
      <xdr:colOff>0</xdr:colOff>
      <xdr:row>19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200025</xdr:colOff>
      <xdr:row>2</xdr:row>
      <xdr:rowOff>161925</xdr:rowOff>
    </xdr:from>
    <xdr:to>
      <xdr:col>11</xdr:col>
      <xdr:colOff>200025</xdr:colOff>
      <xdr:row>17</xdr:row>
      <xdr:rowOff>47625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5</xdr:row>
      <xdr:rowOff>0</xdr:rowOff>
    </xdr:from>
    <xdr:to>
      <xdr:col>17</xdr:col>
      <xdr:colOff>0</xdr:colOff>
      <xdr:row>19</xdr:row>
      <xdr:rowOff>38100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666750</xdr:colOff>
      <xdr:row>6</xdr:row>
      <xdr:rowOff>114300</xdr:rowOff>
    </xdr:from>
    <xdr:to>
      <xdr:col>10</xdr:col>
      <xdr:colOff>666750</xdr:colOff>
      <xdr:row>21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0</xdr:rowOff>
    </xdr:from>
    <xdr:to>
      <xdr:col>13</xdr:col>
      <xdr:colOff>0</xdr:colOff>
      <xdr:row>21</xdr:row>
      <xdr:rowOff>76200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UBLICACIONES%20en%20breve/Articulo%20aranceles%20m&#225;s%20balanza%20comercial/Para%20hacer%20saldo%20de%20automotriz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UBLICACIONES%20en%20breve/Articulo%20Automotriz%20hoy/Para%20articulo%20automotriz%20ho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PUBLICACIONES%20en%20breve/Articulo%20Automotriz%20hoy/Estad&#237;stica/Argentina%20Brasil%20balanz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Automotriz/Resumen%20saldo%20del%20secto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aldo"/>
      <sheetName val="Para ver si lo de Baranson"/>
      <sheetName val="para ver peso de producción"/>
    </sheetNames>
    <sheetDataSet>
      <sheetData sheetId="0">
        <row r="22">
          <cell r="H22">
            <v>1966</v>
          </cell>
          <cell r="I22">
            <v>1967</v>
          </cell>
          <cell r="J22">
            <v>1968</v>
          </cell>
          <cell r="K22">
            <v>1969</v>
          </cell>
          <cell r="L22">
            <v>1970</v>
          </cell>
          <cell r="M22">
            <v>1971</v>
          </cell>
          <cell r="N22">
            <v>1972</v>
          </cell>
          <cell r="O22">
            <v>1973</v>
          </cell>
          <cell r="P22">
            <v>1974</v>
          </cell>
          <cell r="Q22">
            <v>1975</v>
          </cell>
          <cell r="R22">
            <v>1976</v>
          </cell>
          <cell r="S22">
            <v>1977</v>
          </cell>
          <cell r="T22">
            <v>1978</v>
          </cell>
          <cell r="U22">
            <v>1979</v>
          </cell>
          <cell r="V22">
            <v>1980</v>
          </cell>
          <cell r="W22">
            <v>1981</v>
          </cell>
          <cell r="X22">
            <v>1982</v>
          </cell>
          <cell r="Y22">
            <v>1983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2014"/>
      <sheetName val="saldo sobre prod"/>
      <sheetName val="Saldo del sector"/>
      <sheetName val="saldo autopartes"/>
      <sheetName val="de fichas sectoriales"/>
      <sheetName val="creditos"/>
      <sheetName val="capac instalada"/>
      <sheetName val="rel con sobrev e infl"/>
      <sheetName val="contenido importaciones"/>
      <sheetName val="salario general"/>
      <sheetName val="autos - salarios"/>
      <sheetName val="sobrevaluación"/>
      <sheetName val="Prod y expo mundo"/>
      <sheetName val="Mercados"/>
      <sheetName val="Escalas"/>
      <sheetName val="Productiv"/>
      <sheetName val="Saldo falta 2013"/>
      <sheetName val="con brasil falta13"/>
      <sheetName val="Balanza de Brasil solo"/>
      <sheetName val="costo vs eeuu"/>
      <sheetName val="suspensiones"/>
      <sheetName val="balanza - hacia donde desde don"/>
      <sheetName val="datos adefa todo"/>
      <sheetName val="COSTO LABORAL OCDE"/>
      <sheetName val="Facturación"/>
    </sheetNames>
    <sheetDataSet>
      <sheetData sheetId="0"/>
      <sheetData sheetId="1"/>
      <sheetData sheetId="2"/>
      <sheetData sheetId="3"/>
      <sheetData sheetId="4">
        <row r="2">
          <cell r="C2">
            <v>1991</v>
          </cell>
          <cell r="D2">
            <v>1992</v>
          </cell>
          <cell r="E2">
            <v>1993</v>
          </cell>
          <cell r="F2">
            <v>1994</v>
          </cell>
          <cell r="G2">
            <v>1995</v>
          </cell>
          <cell r="H2">
            <v>1996</v>
          </cell>
          <cell r="I2">
            <v>1997</v>
          </cell>
          <cell r="J2">
            <v>1998</v>
          </cell>
          <cell r="K2">
            <v>1999</v>
          </cell>
          <cell r="L2">
            <v>2000</v>
          </cell>
          <cell r="M2">
            <v>2001</v>
          </cell>
          <cell r="N2">
            <v>2002</v>
          </cell>
          <cell r="O2">
            <v>2003</v>
          </cell>
          <cell r="P2">
            <v>2004</v>
          </cell>
          <cell r="Q2">
            <v>2005</v>
          </cell>
          <cell r="R2">
            <v>2006</v>
          </cell>
          <cell r="S2">
            <v>2007</v>
          </cell>
          <cell r="T2">
            <v>2008</v>
          </cell>
          <cell r="U2">
            <v>2009</v>
          </cell>
          <cell r="V2">
            <v>2010</v>
          </cell>
          <cell r="W2">
            <v>2011</v>
          </cell>
          <cell r="X2">
            <v>2012</v>
          </cell>
          <cell r="Y2">
            <v>2013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5">
          <cell r="A5">
            <v>2001</v>
          </cell>
        </row>
        <row r="6">
          <cell r="A6">
            <v>2002</v>
          </cell>
        </row>
        <row r="7">
          <cell r="A7">
            <v>2003</v>
          </cell>
        </row>
        <row r="8">
          <cell r="A8">
            <v>2004</v>
          </cell>
        </row>
        <row r="9">
          <cell r="A9">
            <v>2005</v>
          </cell>
        </row>
        <row r="10">
          <cell r="A10">
            <v>2006</v>
          </cell>
        </row>
        <row r="11">
          <cell r="A11">
            <v>2007</v>
          </cell>
        </row>
        <row r="12">
          <cell r="A12">
            <v>2008</v>
          </cell>
        </row>
        <row r="13">
          <cell r="A13">
            <v>2009</v>
          </cell>
        </row>
        <row r="14">
          <cell r="A14">
            <v>2010</v>
          </cell>
        </row>
        <row r="15">
          <cell r="A15">
            <v>2011</v>
          </cell>
        </row>
        <row r="16">
          <cell r="A16">
            <v>2012</v>
          </cell>
        </row>
        <row r="17">
          <cell r="A17">
            <v>2013</v>
          </cell>
        </row>
      </sheetData>
      <sheetData sheetId="1">
        <row r="33">
          <cell r="C33" t="str">
            <v>2005</v>
          </cell>
          <cell r="D33" t="str">
            <v>2006</v>
          </cell>
          <cell r="E33" t="str">
            <v>2007</v>
          </cell>
          <cell r="F33" t="str">
            <v>2008</v>
          </cell>
          <cell r="G33" t="str">
            <v>2009</v>
          </cell>
          <cell r="H33" t="str">
            <v>2010</v>
          </cell>
          <cell r="I33" t="str">
            <v>2011</v>
          </cell>
          <cell r="J33" t="str">
            <v>2012</v>
          </cell>
          <cell r="K33" t="str">
            <v>2013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0">
          <cell r="B20" t="str">
            <v>Autopiezas</v>
          </cell>
        </row>
        <row r="21">
          <cell r="A21">
            <v>1993</v>
          </cell>
        </row>
        <row r="22">
          <cell r="A22">
            <v>1994</v>
          </cell>
        </row>
        <row r="23">
          <cell r="A23">
            <v>1995</v>
          </cell>
        </row>
        <row r="24">
          <cell r="A24">
            <v>1996</v>
          </cell>
        </row>
        <row r="25">
          <cell r="A25">
            <v>1997</v>
          </cell>
        </row>
        <row r="26">
          <cell r="A26">
            <v>1998</v>
          </cell>
        </row>
        <row r="27">
          <cell r="A27">
            <v>1999</v>
          </cell>
        </row>
        <row r="28">
          <cell r="A28">
            <v>2000</v>
          </cell>
        </row>
        <row r="29">
          <cell r="A29">
            <v>2001</v>
          </cell>
        </row>
        <row r="30">
          <cell r="A30">
            <v>2002</v>
          </cell>
        </row>
        <row r="31">
          <cell r="A31">
            <v>2003</v>
          </cell>
        </row>
        <row r="32">
          <cell r="A32">
            <v>2004</v>
          </cell>
        </row>
        <row r="33">
          <cell r="A33">
            <v>2005</v>
          </cell>
        </row>
        <row r="34">
          <cell r="A34">
            <v>2006</v>
          </cell>
        </row>
        <row r="35">
          <cell r="A35">
            <v>2007</v>
          </cell>
        </row>
        <row r="36">
          <cell r="A36">
            <v>2008</v>
          </cell>
        </row>
        <row r="37">
          <cell r="A37">
            <v>2009</v>
          </cell>
        </row>
        <row r="38">
          <cell r="A38">
            <v>2010</v>
          </cell>
        </row>
        <row r="39">
          <cell r="A39">
            <v>2011</v>
          </cell>
        </row>
        <row r="40">
          <cell r="A40">
            <v>2012</v>
          </cell>
        </row>
        <row r="41">
          <cell r="A41">
            <v>2013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abSelected="1" workbookViewId="0">
      <selection activeCell="A15" sqref="A15"/>
    </sheetView>
  </sheetViews>
  <sheetFormatPr baseColWidth="10" defaultRowHeight="15"/>
  <sheetData>
    <row r="1" spans="1:7" ht="15.75">
      <c r="A1" s="1" t="s">
        <v>0</v>
      </c>
    </row>
    <row r="3" spans="1:7">
      <c r="B3">
        <v>1970</v>
      </c>
      <c r="C3">
        <v>1975</v>
      </c>
      <c r="D3">
        <v>1980</v>
      </c>
      <c r="E3">
        <v>1985</v>
      </c>
      <c r="F3">
        <v>1990</v>
      </c>
      <c r="G3">
        <v>1995</v>
      </c>
    </row>
    <row r="4" spans="1:7">
      <c r="A4" t="s">
        <v>1</v>
      </c>
      <c r="B4" s="2">
        <v>8239000</v>
      </c>
      <c r="C4" s="2">
        <v>8985000</v>
      </c>
      <c r="D4" s="2">
        <v>8067000</v>
      </c>
      <c r="E4" s="2">
        <v>11359000</v>
      </c>
      <c r="F4" s="2">
        <v>9300000</v>
      </c>
      <c r="G4" s="2">
        <v>8635000</v>
      </c>
    </row>
    <row r="5" spans="1:7">
      <c r="A5" t="s">
        <v>2</v>
      </c>
      <c r="B5" s="2">
        <v>4072639</v>
      </c>
      <c r="C5" s="2">
        <v>4289095</v>
      </c>
      <c r="D5" s="2">
        <v>4992123</v>
      </c>
      <c r="E5" s="2">
        <v>5535261</v>
      </c>
      <c r="F5" s="2">
        <v>7752568</v>
      </c>
      <c r="G5" s="2">
        <v>6847731</v>
      </c>
    </row>
    <row r="6" spans="1:7">
      <c r="A6" t="s">
        <v>3</v>
      </c>
      <c r="B6" s="2"/>
      <c r="C6" s="2"/>
      <c r="D6" s="2">
        <v>2196493</v>
      </c>
      <c r="E6" s="2"/>
      <c r="F6" s="2">
        <v>2756113</v>
      </c>
      <c r="G6" s="2"/>
    </row>
    <row r="7" spans="1:7">
      <c r="A7" t="s">
        <v>4</v>
      </c>
      <c r="B7" s="2">
        <v>416704</v>
      </c>
      <c r="C7" s="2">
        <v>858478</v>
      </c>
      <c r="D7" s="2">
        <v>980261</v>
      </c>
      <c r="E7" s="2">
        <v>763180</v>
      </c>
      <c r="F7" s="2">
        <v>712741</v>
      </c>
      <c r="G7" s="2">
        <v>1728380</v>
      </c>
    </row>
    <row r="8" spans="1:7">
      <c r="A8" t="s">
        <v>5</v>
      </c>
      <c r="B8" s="2">
        <v>219298</v>
      </c>
      <c r="C8" s="2">
        <v>230096</v>
      </c>
      <c r="D8" s="2">
        <v>346716</v>
      </c>
      <c r="E8" s="2">
        <v>138406</v>
      </c>
      <c r="F8" s="2">
        <v>100237</v>
      </c>
      <c r="G8" s="2">
        <v>335710</v>
      </c>
    </row>
    <row r="12" spans="1:7">
      <c r="A12" s="3" t="s">
        <v>6</v>
      </c>
    </row>
    <row r="13" spans="1:7">
      <c r="A13" s="4" t="s">
        <v>7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37"/>
  <sheetViews>
    <sheetView topLeftCell="A7" workbookViewId="0">
      <selection activeCell="H28" sqref="H28"/>
    </sheetView>
  </sheetViews>
  <sheetFormatPr baseColWidth="10" defaultRowHeight="15"/>
  <sheetData>
    <row r="1" spans="1:2" ht="15.75">
      <c r="A1" s="8" t="s">
        <v>84</v>
      </c>
    </row>
    <row r="2" spans="1:2">
      <c r="A2" s="63"/>
    </row>
    <row r="4" spans="1:2">
      <c r="A4" s="22" t="s">
        <v>85</v>
      </c>
      <c r="B4" s="22">
        <v>881</v>
      </c>
    </row>
    <row r="5" spans="1:2">
      <c r="A5" s="22" t="s">
        <v>86</v>
      </c>
      <c r="B5" s="22">
        <v>744</v>
      </c>
    </row>
    <row r="6" spans="1:2">
      <c r="A6" s="22" t="s">
        <v>87</v>
      </c>
      <c r="B6" s="22">
        <v>519</v>
      </c>
    </row>
    <row r="7" spans="1:2">
      <c r="A7" s="22" t="s">
        <v>88</v>
      </c>
      <c r="B7" s="22">
        <v>510</v>
      </c>
    </row>
    <row r="8" spans="1:2">
      <c r="A8" s="22" t="s">
        <v>89</v>
      </c>
      <c r="B8" s="22">
        <v>462</v>
      </c>
    </row>
    <row r="9" spans="1:2">
      <c r="A9" s="22" t="s">
        <v>90</v>
      </c>
      <c r="B9" s="22">
        <v>454</v>
      </c>
    </row>
    <row r="10" spans="1:2">
      <c r="A10" s="22" t="s">
        <v>91</v>
      </c>
      <c r="B10" s="22">
        <v>396</v>
      </c>
    </row>
    <row r="11" spans="1:2">
      <c r="A11" s="22" t="s">
        <v>92</v>
      </c>
      <c r="B11" s="22">
        <v>343</v>
      </c>
    </row>
    <row r="12" spans="1:2">
      <c r="A12" s="22" t="s">
        <v>93</v>
      </c>
      <c r="B12" s="22">
        <v>309</v>
      </c>
    </row>
    <row r="13" spans="1:2">
      <c r="A13" s="22" t="s">
        <v>94</v>
      </c>
      <c r="B13" s="22">
        <v>251</v>
      </c>
    </row>
    <row r="14" spans="1:2">
      <c r="A14" s="22" t="s">
        <v>95</v>
      </c>
      <c r="B14" s="22">
        <v>231</v>
      </c>
    </row>
    <row r="15" spans="1:2">
      <c r="A15" s="22" t="s">
        <v>96</v>
      </c>
      <c r="B15" s="22">
        <v>219</v>
      </c>
    </row>
    <row r="16" spans="1:2">
      <c r="A16" s="22" t="s">
        <v>3</v>
      </c>
      <c r="B16" s="22">
        <v>201</v>
      </c>
    </row>
    <row r="17" spans="1:2">
      <c r="A17" s="22" t="s">
        <v>97</v>
      </c>
      <c r="B17" s="22">
        <v>192</v>
      </c>
    </row>
    <row r="18" spans="1:2">
      <c r="A18" s="22" t="s">
        <v>98</v>
      </c>
      <c r="B18" s="22">
        <v>179</v>
      </c>
    </row>
    <row r="19" spans="1:2">
      <c r="A19" s="22" t="s">
        <v>99</v>
      </c>
      <c r="B19" s="22">
        <v>167</v>
      </c>
    </row>
    <row r="20" spans="1:2">
      <c r="A20" s="22" t="s">
        <v>70</v>
      </c>
      <c r="B20" s="22">
        <v>155</v>
      </c>
    </row>
    <row r="21" spans="1:2">
      <c r="A21" s="22" t="s">
        <v>100</v>
      </c>
      <c r="B21" s="22">
        <v>150</v>
      </c>
    </row>
    <row r="22" spans="1:2">
      <c r="A22" s="22" t="s">
        <v>101</v>
      </c>
      <c r="B22" s="22">
        <v>130</v>
      </c>
    </row>
    <row r="23" spans="1:2">
      <c r="A23" s="22" t="s">
        <v>102</v>
      </c>
      <c r="B23" s="22">
        <v>109</v>
      </c>
    </row>
    <row r="24" spans="1:2">
      <c r="A24" s="22" t="s">
        <v>103</v>
      </c>
      <c r="B24" s="22">
        <v>101</v>
      </c>
    </row>
    <row r="25" spans="1:2">
      <c r="A25" s="22" t="s">
        <v>104</v>
      </c>
      <c r="B25" s="22">
        <v>93</v>
      </c>
    </row>
    <row r="26" spans="1:2">
      <c r="A26" s="64" t="s">
        <v>5</v>
      </c>
      <c r="B26" s="64">
        <v>93</v>
      </c>
    </row>
    <row r="27" spans="1:2">
      <c r="A27" s="22" t="s">
        <v>105</v>
      </c>
      <c r="B27" s="22">
        <v>83</v>
      </c>
    </row>
    <row r="28" spans="1:2">
      <c r="A28" s="22" t="s">
        <v>72</v>
      </c>
      <c r="B28" s="22">
        <v>77</v>
      </c>
    </row>
    <row r="29" spans="1:2">
      <c r="A29" s="22" t="s">
        <v>106</v>
      </c>
      <c r="B29" s="22">
        <v>74</v>
      </c>
    </row>
    <row r="30" spans="1:2">
      <c r="A30" s="22" t="s">
        <v>107</v>
      </c>
      <c r="B30" s="22">
        <v>73</v>
      </c>
    </row>
    <row r="31" spans="1:2">
      <c r="A31" s="22" t="s">
        <v>108</v>
      </c>
      <c r="B31" s="22">
        <v>56</v>
      </c>
    </row>
    <row r="32" spans="1:2">
      <c r="A32" s="22" t="s">
        <v>109</v>
      </c>
      <c r="B32" s="22">
        <v>44</v>
      </c>
    </row>
    <row r="33" spans="1:2">
      <c r="A33" s="22" t="s">
        <v>110</v>
      </c>
      <c r="B33" s="22">
        <v>43</v>
      </c>
    </row>
    <row r="34" spans="1:2">
      <c r="A34" s="22" t="s">
        <v>111</v>
      </c>
      <c r="B34" s="22">
        <v>31</v>
      </c>
    </row>
    <row r="35" spans="1:2">
      <c r="A35" s="22" t="s">
        <v>112</v>
      </c>
      <c r="B35" s="22">
        <v>23</v>
      </c>
    </row>
    <row r="36" spans="1:2">
      <c r="A36" s="22" t="s">
        <v>113</v>
      </c>
      <c r="B36" s="22">
        <v>22</v>
      </c>
    </row>
    <row r="37" spans="1:2">
      <c r="A37" s="22" t="s">
        <v>114</v>
      </c>
      <c r="B37" s="22">
        <v>12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21"/>
  <sheetViews>
    <sheetView topLeftCell="A16" workbookViewId="0">
      <selection activeCell="A29" sqref="A29"/>
    </sheetView>
  </sheetViews>
  <sheetFormatPr baseColWidth="10" defaultRowHeight="15"/>
  <sheetData>
    <row r="1" spans="1:14" ht="15.75">
      <c r="A1" s="8" t="s">
        <v>115</v>
      </c>
    </row>
    <row r="7" spans="1:14" ht="15.75" thickBot="1">
      <c r="A7" s="76" t="s">
        <v>119</v>
      </c>
      <c r="B7" s="76" t="s">
        <v>5</v>
      </c>
      <c r="C7" s="76" t="s">
        <v>4</v>
      </c>
    </row>
    <row r="8" spans="1:14">
      <c r="A8" t="s">
        <v>120</v>
      </c>
      <c r="B8">
        <v>4.9935286731614639</v>
      </c>
      <c r="C8">
        <v>4.2850833224244864</v>
      </c>
      <c r="J8" s="65"/>
      <c r="K8" s="66" t="s">
        <v>116</v>
      </c>
      <c r="L8" s="66" t="s">
        <v>117</v>
      </c>
      <c r="M8" s="66" t="s">
        <v>64</v>
      </c>
      <c r="N8" s="67" t="s">
        <v>118</v>
      </c>
    </row>
    <row r="9" spans="1:14">
      <c r="A9" t="s">
        <v>121</v>
      </c>
      <c r="B9">
        <v>5.1681676627134134</v>
      </c>
      <c r="C9">
        <v>8.1193921973265102</v>
      </c>
      <c r="J9" s="68">
        <v>2001</v>
      </c>
      <c r="K9" s="69">
        <v>16.531719298245616</v>
      </c>
      <c r="L9" s="69">
        <v>21.419666643091212</v>
      </c>
      <c r="M9" s="69">
        <v>48.327787648054148</v>
      </c>
      <c r="N9" s="70"/>
    </row>
    <row r="10" spans="1:14">
      <c r="A10" t="s">
        <v>122</v>
      </c>
      <c r="B10">
        <v>7.0458587470529306</v>
      </c>
      <c r="C10">
        <v>8.3372381043234434</v>
      </c>
      <c r="J10" s="68">
        <v>2002</v>
      </c>
      <c r="K10" s="69">
        <v>13.102169981916818</v>
      </c>
      <c r="L10" s="69">
        <v>21.918225528218553</v>
      </c>
      <c r="M10" s="69">
        <v>55.614048913043476</v>
      </c>
      <c r="N10" s="70"/>
    </row>
    <row r="11" spans="1:14">
      <c r="A11" t="s">
        <v>123</v>
      </c>
      <c r="B11">
        <v>13.531993819130488</v>
      </c>
      <c r="C11">
        <v>14.257601120491518</v>
      </c>
      <c r="J11" s="68">
        <v>2003</v>
      </c>
      <c r="K11" s="69">
        <v>14.075263463612979</v>
      </c>
      <c r="L11" s="69">
        <v>23.122838311384367</v>
      </c>
      <c r="M11" s="69">
        <v>55.803643482266239</v>
      </c>
      <c r="N11" s="70">
        <v>64.287612499999994</v>
      </c>
    </row>
    <row r="12" spans="1:14">
      <c r="A12" t="s">
        <v>124</v>
      </c>
      <c r="B12">
        <v>18.781939882648309</v>
      </c>
      <c r="C12">
        <v>25.346186726798752</v>
      </c>
      <c r="J12" s="68">
        <v>2004</v>
      </c>
      <c r="K12" s="69">
        <v>18.93695003999709</v>
      </c>
      <c r="L12" s="69">
        <v>26.099895250216822</v>
      </c>
      <c r="M12" s="69">
        <v>57.641283653846152</v>
      </c>
      <c r="N12" s="70">
        <v>67.381525641025647</v>
      </c>
    </row>
    <row r="13" spans="1:14">
      <c r="A13" t="s">
        <v>125</v>
      </c>
      <c r="B13">
        <v>24.862536060030155</v>
      </c>
      <c r="C13">
        <v>28.177788771317058</v>
      </c>
      <c r="J13" s="68">
        <v>2005</v>
      </c>
      <c r="K13" s="69">
        <v>19.396724294813467</v>
      </c>
      <c r="L13" s="69">
        <v>26.864955523002781</v>
      </c>
      <c r="M13" s="69">
        <v>60.154345417925477</v>
      </c>
      <c r="N13" s="70">
        <v>67.078627329192543</v>
      </c>
    </row>
    <row r="14" spans="1:14">
      <c r="J14" s="68">
        <v>2006</v>
      </c>
      <c r="K14" s="69">
        <v>22.629012830583921</v>
      </c>
      <c r="L14" s="69">
        <v>28.016355115129286</v>
      </c>
      <c r="M14" s="69">
        <v>58.727768508863399</v>
      </c>
      <c r="N14" s="70">
        <v>67.954041420118344</v>
      </c>
    </row>
    <row r="15" spans="1:14">
      <c r="J15" s="68">
        <v>2007</v>
      </c>
      <c r="K15" s="69">
        <v>22.539604370137393</v>
      </c>
      <c r="L15" s="69">
        <v>28.579588392120758</v>
      </c>
      <c r="M15" s="69">
        <v>60.805014100394814</v>
      </c>
      <c r="N15" s="70">
        <v>65.515971751412422</v>
      </c>
    </row>
    <row r="16" spans="1:14">
      <c r="J16" s="68">
        <v>2008</v>
      </c>
      <c r="K16" s="69">
        <v>21.285729564008413</v>
      </c>
      <c r="L16" s="69">
        <v>29.276600393270702</v>
      </c>
      <c r="M16" s="69">
        <v>57.573119205298013</v>
      </c>
      <c r="N16" s="70">
        <v>63.25488524590164</v>
      </c>
    </row>
    <row r="17" spans="10:14">
      <c r="J17" s="68">
        <v>2009</v>
      </c>
      <c r="K17" s="69">
        <v>19.804015444015445</v>
      </c>
      <c r="L17" s="69">
        <v>29.189613271828545</v>
      </c>
      <c r="M17" s="69">
        <v>50.099798598949214</v>
      </c>
      <c r="N17" s="70">
        <v>43.355502732240438</v>
      </c>
    </row>
    <row r="18" spans="10:14">
      <c r="J18" s="68">
        <v>2010</v>
      </c>
      <c r="K18" s="69">
        <v>26.038010102111269</v>
      </c>
      <c r="L18" s="69">
        <v>30.930011136330791</v>
      </c>
      <c r="M18" s="69">
        <v>64.31</v>
      </c>
      <c r="N18" s="70">
        <v>52.62</v>
      </c>
    </row>
    <row r="19" spans="10:14">
      <c r="J19" s="68">
        <v>2011</v>
      </c>
      <c r="K19" s="22">
        <v>25.65</v>
      </c>
      <c r="L19" s="22">
        <v>27.33</v>
      </c>
      <c r="M19" s="22">
        <v>69.34</v>
      </c>
      <c r="N19" s="71">
        <v>50.59</v>
      </c>
    </row>
    <row r="20" spans="10:14">
      <c r="J20" s="68">
        <v>2012</v>
      </c>
      <c r="K20" s="22">
        <v>22.89</v>
      </c>
      <c r="L20" s="22">
        <v>26.34</v>
      </c>
      <c r="M20" s="22">
        <v>76.680000000000007</v>
      </c>
      <c r="N20" s="71">
        <v>61.76</v>
      </c>
    </row>
    <row r="21" spans="10:14" ht="15.75" thickBot="1">
      <c r="J21" s="72">
        <v>2013</v>
      </c>
      <c r="K21" s="73">
        <v>23.26</v>
      </c>
      <c r="L21" s="74">
        <v>27.35</v>
      </c>
      <c r="M21" s="74">
        <v>75.040000000000006</v>
      </c>
      <c r="N21" s="75">
        <v>59.81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25"/>
  <sheetViews>
    <sheetView topLeftCell="A2" workbookViewId="0">
      <selection activeCell="I23" sqref="I23"/>
    </sheetView>
  </sheetViews>
  <sheetFormatPr baseColWidth="10" defaultRowHeight="15"/>
  <sheetData>
    <row r="1" spans="1:6" ht="15.75">
      <c r="A1" s="8" t="s">
        <v>126</v>
      </c>
    </row>
    <row r="3" spans="1:6">
      <c r="A3" s="5"/>
      <c r="B3" s="6">
        <v>2008</v>
      </c>
      <c r="C3" s="6">
        <v>2009</v>
      </c>
      <c r="D3" s="6">
        <v>2010</v>
      </c>
      <c r="E3" s="6">
        <v>2011</v>
      </c>
      <c r="F3" s="6">
        <v>2012</v>
      </c>
    </row>
    <row r="4" spans="1:6" ht="15.75" thickBot="1">
      <c r="A4" s="5" t="s">
        <v>65</v>
      </c>
      <c r="B4" s="77">
        <v>59.46</v>
      </c>
      <c r="C4" s="78">
        <v>57.3</v>
      </c>
      <c r="D4" s="77">
        <v>54.35</v>
      </c>
      <c r="E4" s="78">
        <v>60.42</v>
      </c>
      <c r="F4" s="79">
        <v>59.04</v>
      </c>
    </row>
    <row r="5" spans="1:6" ht="15.75" thickBot="1">
      <c r="A5" s="5" t="s">
        <v>127</v>
      </c>
      <c r="B5" s="80"/>
      <c r="C5" s="77">
        <v>59.44</v>
      </c>
      <c r="D5" s="78">
        <v>57.42</v>
      </c>
      <c r="E5" s="77">
        <v>61.72</v>
      </c>
      <c r="F5" s="81">
        <v>58.52</v>
      </c>
    </row>
    <row r="6" spans="1:6" ht="15.75" thickBot="1">
      <c r="A6" s="5" t="s">
        <v>103</v>
      </c>
      <c r="B6" s="82">
        <v>36.76</v>
      </c>
      <c r="C6" s="78">
        <v>35.049999999999997</v>
      </c>
      <c r="D6" s="77">
        <v>42.73</v>
      </c>
      <c r="E6" s="78">
        <v>51.67</v>
      </c>
      <c r="F6" s="79">
        <v>54.34</v>
      </c>
    </row>
    <row r="7" spans="1:6" ht="15.75" thickBot="1">
      <c r="A7" s="5" t="s">
        <v>128</v>
      </c>
      <c r="B7" s="77">
        <v>48.07</v>
      </c>
      <c r="C7" s="78">
        <v>49.43</v>
      </c>
      <c r="D7" s="77">
        <v>43.16</v>
      </c>
      <c r="E7" s="78">
        <v>47.95</v>
      </c>
      <c r="F7" s="79">
        <v>46.05</v>
      </c>
    </row>
    <row r="8" spans="1:6" ht="15.75" thickBot="1">
      <c r="A8" s="5" t="s">
        <v>129</v>
      </c>
      <c r="B8" s="77">
        <v>45.16</v>
      </c>
      <c r="C8" s="78">
        <v>44.12</v>
      </c>
      <c r="D8" s="77">
        <v>43.45</v>
      </c>
      <c r="E8" s="78">
        <v>44.82</v>
      </c>
      <c r="F8" s="79">
        <v>43.87</v>
      </c>
    </row>
    <row r="9" spans="1:6" ht="15.75" thickBot="1">
      <c r="A9" s="5" t="s">
        <v>3</v>
      </c>
      <c r="B9" s="77">
        <v>44.97</v>
      </c>
      <c r="C9" s="78">
        <v>43.16</v>
      </c>
      <c r="D9" s="77">
        <v>41.7</v>
      </c>
      <c r="E9" s="78">
        <v>44.86</v>
      </c>
      <c r="F9" s="79">
        <v>42.36</v>
      </c>
    </row>
    <row r="10" spans="1:6" ht="15.75" thickBot="1">
      <c r="A10" s="5" t="s">
        <v>52</v>
      </c>
      <c r="B10" s="82">
        <v>37.36</v>
      </c>
      <c r="C10" s="78">
        <v>38.1</v>
      </c>
      <c r="D10" s="77">
        <v>37.35</v>
      </c>
      <c r="E10" s="78">
        <v>37.9</v>
      </c>
      <c r="F10" s="79">
        <v>37.380000000000003</v>
      </c>
    </row>
    <row r="11" spans="1:6" ht="15.75" thickBot="1">
      <c r="A11" s="5" t="s">
        <v>130</v>
      </c>
      <c r="B11" s="77">
        <v>37.93</v>
      </c>
      <c r="C11" s="78">
        <v>37.03</v>
      </c>
      <c r="D11" s="77">
        <v>36.26</v>
      </c>
      <c r="E11" s="78">
        <v>39</v>
      </c>
      <c r="F11" s="79">
        <v>36.880000000000003</v>
      </c>
    </row>
    <row r="12" spans="1:6" ht="15.75" thickBot="1">
      <c r="A12" s="5" t="s">
        <v>102</v>
      </c>
      <c r="B12" s="77">
        <v>37.33</v>
      </c>
      <c r="C12" s="78">
        <v>32.86</v>
      </c>
      <c r="D12" s="77">
        <v>32.71</v>
      </c>
      <c r="E12" s="78">
        <v>34.869999999999997</v>
      </c>
      <c r="F12" s="79">
        <v>35</v>
      </c>
    </row>
    <row r="13" spans="1:6" ht="15.75" thickBot="1">
      <c r="A13" s="5" t="s">
        <v>68</v>
      </c>
      <c r="B13" s="77">
        <v>34.42</v>
      </c>
      <c r="C13" s="78">
        <v>34.33</v>
      </c>
      <c r="D13" s="77">
        <v>32.9</v>
      </c>
      <c r="E13" s="78">
        <v>34.51</v>
      </c>
      <c r="F13" s="79">
        <v>32.19</v>
      </c>
    </row>
    <row r="14" spans="1:6" ht="15.75" thickBot="1">
      <c r="A14" s="5" t="s">
        <v>131</v>
      </c>
      <c r="B14" s="77">
        <v>20.83</v>
      </c>
      <c r="C14" s="78">
        <v>18.79</v>
      </c>
      <c r="D14" s="77">
        <v>23.67</v>
      </c>
      <c r="E14" s="78">
        <v>23.26</v>
      </c>
      <c r="F14" s="79">
        <v>25.87</v>
      </c>
    </row>
    <row r="15" spans="1:6" ht="15.75" thickBot="1">
      <c r="A15" s="5" t="s">
        <v>4</v>
      </c>
      <c r="B15" s="77">
        <v>14.5</v>
      </c>
      <c r="C15" s="78">
        <v>13.98</v>
      </c>
      <c r="D15" s="77">
        <v>16.89</v>
      </c>
      <c r="E15" s="78">
        <v>20.010000000000002</v>
      </c>
      <c r="F15" s="79">
        <v>18.8</v>
      </c>
    </row>
    <row r="16" spans="1:6" ht="15.75" thickBot="1">
      <c r="A16" s="5" t="s">
        <v>132</v>
      </c>
      <c r="B16" s="77">
        <v>14.58</v>
      </c>
      <c r="C16" s="78">
        <v>13.8</v>
      </c>
      <c r="D16" s="77">
        <v>15.15</v>
      </c>
      <c r="E16" s="78">
        <v>17.3</v>
      </c>
      <c r="F16" s="79">
        <v>15.85</v>
      </c>
    </row>
    <row r="17" spans="1:6" ht="15.75" thickBot="1">
      <c r="A17" s="5" t="s">
        <v>133</v>
      </c>
      <c r="B17" s="80"/>
      <c r="C17" s="77">
        <v>12</v>
      </c>
      <c r="D17" s="78">
        <v>10.25</v>
      </c>
      <c r="E17" s="77">
        <v>11.44</v>
      </c>
      <c r="F17" s="81">
        <v>11.29</v>
      </c>
    </row>
    <row r="18" spans="1:6" ht="15.75" thickBot="1">
      <c r="A18" s="5" t="s">
        <v>134</v>
      </c>
      <c r="B18" s="77">
        <v>11.51</v>
      </c>
      <c r="C18" s="78">
        <v>10.26</v>
      </c>
      <c r="D18" s="77">
        <v>9.73</v>
      </c>
      <c r="E18" s="81">
        <v>10.88</v>
      </c>
      <c r="F18" s="82">
        <v>10.87</v>
      </c>
    </row>
    <row r="19" spans="1:6" ht="15.75" thickBot="1">
      <c r="A19" s="5" t="s">
        <v>135</v>
      </c>
      <c r="B19" s="77">
        <v>9.5399999999999991</v>
      </c>
      <c r="C19" s="78">
        <v>8.6</v>
      </c>
      <c r="D19" s="77">
        <v>8.7799999999999994</v>
      </c>
      <c r="E19" s="78">
        <v>9.89</v>
      </c>
      <c r="F19" s="79">
        <v>10.199999999999999</v>
      </c>
    </row>
    <row r="20" spans="1:6" ht="15.75" thickBot="1">
      <c r="A20" s="5" t="s">
        <v>136</v>
      </c>
      <c r="B20" s="77">
        <v>10.67</v>
      </c>
      <c r="C20" s="78">
        <v>8.68</v>
      </c>
      <c r="D20" s="77">
        <v>9.34</v>
      </c>
      <c r="E20" s="78">
        <v>9.9</v>
      </c>
      <c r="F20" s="79">
        <v>9.49</v>
      </c>
    </row>
    <row r="21" spans="1:6" ht="15.75" thickBot="1">
      <c r="A21" s="5" t="s">
        <v>51</v>
      </c>
      <c r="B21" s="77">
        <v>8.6999999999999993</v>
      </c>
      <c r="C21" s="78">
        <v>8.01</v>
      </c>
      <c r="D21" s="77">
        <v>7.96</v>
      </c>
      <c r="E21" s="78">
        <v>8.16</v>
      </c>
      <c r="F21" s="79">
        <v>7.79</v>
      </c>
    </row>
    <row r="22" spans="1:6" ht="15.75" thickBot="1">
      <c r="A22" s="5" t="s">
        <v>73</v>
      </c>
      <c r="B22" s="77">
        <v>11.65</v>
      </c>
      <c r="C22" s="78">
        <v>12.53</v>
      </c>
      <c r="D22" s="77">
        <v>11.27</v>
      </c>
      <c r="E22" s="78">
        <v>12.6</v>
      </c>
      <c r="F22" s="83"/>
    </row>
    <row r="23" spans="1:6">
      <c r="A23" s="84" t="s">
        <v>5</v>
      </c>
      <c r="B23" s="85">
        <v>11.68288592275249</v>
      </c>
      <c r="C23" s="85">
        <v>12.851413083222427</v>
      </c>
      <c r="D23" s="85">
        <v>14.219469431482173</v>
      </c>
      <c r="E23" s="85">
        <v>19.377177131485766</v>
      </c>
      <c r="F23" s="85">
        <v>28.921212835832627</v>
      </c>
    </row>
    <row r="25" spans="1:6">
      <c r="A25" s="13" t="s">
        <v>137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32"/>
  <sheetViews>
    <sheetView topLeftCell="A11" workbookViewId="0">
      <selection activeCell="H30" sqref="H30"/>
    </sheetView>
  </sheetViews>
  <sheetFormatPr baseColWidth="10" defaultRowHeight="15"/>
  <sheetData>
    <row r="1" spans="1:16">
      <c r="A1" s="18" t="s">
        <v>138</v>
      </c>
    </row>
    <row r="4" spans="1:16" ht="15.75" thickBot="1"/>
    <row r="5" spans="1:16" ht="34.5" thickBot="1">
      <c r="A5" s="86"/>
      <c r="B5" s="87" t="s">
        <v>139</v>
      </c>
      <c r="C5" s="87" t="s">
        <v>140</v>
      </c>
      <c r="D5" s="87" t="s">
        <v>141</v>
      </c>
      <c r="E5" s="87" t="s">
        <v>142</v>
      </c>
      <c r="F5" s="87" t="s">
        <v>143</v>
      </c>
      <c r="G5" s="87" t="s">
        <v>144</v>
      </c>
      <c r="H5" s="87" t="s">
        <v>145</v>
      </c>
      <c r="I5" s="87" t="s">
        <v>146</v>
      </c>
      <c r="J5" s="87" t="s">
        <v>147</v>
      </c>
      <c r="K5" s="87" t="s">
        <v>148</v>
      </c>
      <c r="L5" s="87" t="s">
        <v>149</v>
      </c>
      <c r="M5" s="87" t="s">
        <v>150</v>
      </c>
      <c r="N5" s="87" t="s">
        <v>151</v>
      </c>
      <c r="P5" s="91" t="s">
        <v>152</v>
      </c>
    </row>
    <row r="6" spans="1:16" ht="15.75" thickBot="1">
      <c r="A6" s="88">
        <v>1993</v>
      </c>
      <c r="B6" s="89">
        <v>-46.9</v>
      </c>
      <c r="C6" s="89">
        <v>-119.7</v>
      </c>
      <c r="D6" s="89">
        <v>-25.2</v>
      </c>
      <c r="E6" s="89">
        <v>-46.3</v>
      </c>
      <c r="F6" s="89">
        <v>-59.2</v>
      </c>
      <c r="G6" s="89">
        <v>-53.6</v>
      </c>
      <c r="H6" s="89">
        <v>-17.100000000000001</v>
      </c>
      <c r="I6" s="89">
        <v>-6.1</v>
      </c>
      <c r="J6" s="89">
        <v>-56.6</v>
      </c>
      <c r="K6" s="89">
        <v>-39.5</v>
      </c>
      <c r="L6" s="89">
        <v>-51.2</v>
      </c>
      <c r="M6" s="89">
        <v>-27.8</v>
      </c>
      <c r="N6" s="89">
        <v>-154.6</v>
      </c>
      <c r="P6" s="92">
        <v>342.34399999999999</v>
      </c>
    </row>
    <row r="7" spans="1:16" ht="15.75" thickBot="1">
      <c r="A7" s="88">
        <v>1994</v>
      </c>
      <c r="B7" s="89">
        <v>-38.700000000000003</v>
      </c>
      <c r="C7" s="89">
        <v>-189.6</v>
      </c>
      <c r="D7" s="89">
        <v>-29.3</v>
      </c>
      <c r="E7" s="89">
        <v>-68.099999999999994</v>
      </c>
      <c r="F7" s="89">
        <v>-72.3</v>
      </c>
      <c r="G7" s="89">
        <v>-61.4</v>
      </c>
      <c r="H7" s="89">
        <v>-20.8</v>
      </c>
      <c r="I7" s="89">
        <v>-48.5</v>
      </c>
      <c r="J7" s="89">
        <v>-103.6</v>
      </c>
      <c r="K7" s="89">
        <v>-44.4</v>
      </c>
      <c r="L7" s="89">
        <v>40.5</v>
      </c>
      <c r="M7" s="89">
        <v>-33.5</v>
      </c>
      <c r="N7" s="89">
        <v>-118.6</v>
      </c>
      <c r="P7" s="92">
        <v>408.77699999999999</v>
      </c>
    </row>
    <row r="8" spans="1:16" ht="15.75" thickBot="1">
      <c r="A8" s="88">
        <v>1995</v>
      </c>
      <c r="B8" s="89">
        <v>-9.4</v>
      </c>
      <c r="C8" s="89">
        <v>-205.1</v>
      </c>
      <c r="D8" s="89">
        <v>-27.6</v>
      </c>
      <c r="E8" s="89">
        <v>-72.8</v>
      </c>
      <c r="F8" s="89">
        <v>-69.8</v>
      </c>
      <c r="G8" s="89">
        <v>-38.5</v>
      </c>
      <c r="H8" s="89">
        <v>-13.6</v>
      </c>
      <c r="I8" s="89">
        <v>25.5</v>
      </c>
      <c r="J8" s="89">
        <v>-82</v>
      </c>
      <c r="K8" s="89">
        <v>-41.7</v>
      </c>
      <c r="L8" s="89">
        <v>79.099999999999994</v>
      </c>
      <c r="M8" s="89">
        <v>-19.5</v>
      </c>
      <c r="N8" s="89">
        <v>-107.3</v>
      </c>
      <c r="P8" s="92">
        <v>262.40100000000001</v>
      </c>
    </row>
    <row r="9" spans="1:16" ht="15.75" thickBot="1">
      <c r="A9" s="88">
        <v>1996</v>
      </c>
      <c r="B9" s="89">
        <v>-56</v>
      </c>
      <c r="C9" s="89">
        <v>-245.6</v>
      </c>
      <c r="D9" s="89">
        <v>-46.9</v>
      </c>
      <c r="E9" s="89">
        <v>-81.099999999999994</v>
      </c>
      <c r="F9" s="89">
        <v>-99.3</v>
      </c>
      <c r="G9" s="89">
        <v>-63.4</v>
      </c>
      <c r="H9" s="89">
        <v>-25.3</v>
      </c>
      <c r="I9" s="89">
        <v>-73.599999999999994</v>
      </c>
      <c r="J9" s="89">
        <v>-152.6</v>
      </c>
      <c r="K9" s="89">
        <v>-49.8</v>
      </c>
      <c r="L9" s="89">
        <v>79.2</v>
      </c>
      <c r="M9" s="89">
        <v>-31.3</v>
      </c>
      <c r="N9" s="89">
        <v>-149.5</v>
      </c>
      <c r="P9" s="92">
        <v>313.15199999999999</v>
      </c>
    </row>
    <row r="10" spans="1:16" ht="15.75" thickBot="1">
      <c r="A10" s="88">
        <v>1997</v>
      </c>
      <c r="B10" s="89">
        <v>-95.3</v>
      </c>
      <c r="C10" s="89">
        <v>-375.4</v>
      </c>
      <c r="D10" s="89">
        <v>-49.9</v>
      </c>
      <c r="E10" s="89">
        <v>-93.5</v>
      </c>
      <c r="F10" s="89">
        <v>-127.3</v>
      </c>
      <c r="G10" s="89">
        <v>-77.900000000000006</v>
      </c>
      <c r="H10" s="89">
        <v>-34.9</v>
      </c>
      <c r="I10" s="89">
        <v>-191.2</v>
      </c>
      <c r="J10" s="89">
        <v>-164.1</v>
      </c>
      <c r="K10" s="89">
        <v>-60.4</v>
      </c>
      <c r="L10" s="89">
        <v>-4.4000000000000004</v>
      </c>
      <c r="M10" s="89">
        <v>-55.1</v>
      </c>
      <c r="N10" s="89">
        <v>-235.2</v>
      </c>
      <c r="P10" s="92">
        <v>446.30599999999998</v>
      </c>
    </row>
    <row r="11" spans="1:16" ht="15.75" thickBot="1">
      <c r="A11" s="88">
        <v>1998</v>
      </c>
      <c r="B11" s="89">
        <v>-79.099999999999994</v>
      </c>
      <c r="C11" s="89">
        <v>-405.7</v>
      </c>
      <c r="D11" s="89">
        <v>-72.8</v>
      </c>
      <c r="E11" s="89">
        <v>-87.6</v>
      </c>
      <c r="F11" s="89">
        <v>-117.6</v>
      </c>
      <c r="G11" s="89">
        <v>-83.5</v>
      </c>
      <c r="H11" s="89">
        <v>-35.9</v>
      </c>
      <c r="I11" s="89">
        <v>-211.6</v>
      </c>
      <c r="J11" s="89">
        <v>-142.1</v>
      </c>
      <c r="K11" s="89">
        <v>-76.599999999999994</v>
      </c>
      <c r="L11" s="89">
        <v>-32.6</v>
      </c>
      <c r="M11" s="89">
        <v>-63.9</v>
      </c>
      <c r="N11" s="89">
        <v>-247.9</v>
      </c>
      <c r="P11" s="92">
        <v>457.95600000000002</v>
      </c>
    </row>
    <row r="12" spans="1:16" ht="15.75" thickBot="1">
      <c r="A12" s="88">
        <v>1999</v>
      </c>
      <c r="B12" s="89">
        <v>-77.3</v>
      </c>
      <c r="C12" s="89">
        <v>-175.3</v>
      </c>
      <c r="D12" s="89">
        <v>-52.2</v>
      </c>
      <c r="E12" s="89">
        <v>-61</v>
      </c>
      <c r="F12" s="89">
        <v>-78</v>
      </c>
      <c r="G12" s="89">
        <v>-32.9</v>
      </c>
      <c r="H12" s="89">
        <v>-16.5</v>
      </c>
      <c r="I12" s="89">
        <v>49.6</v>
      </c>
      <c r="J12" s="89">
        <v>-110.4</v>
      </c>
      <c r="K12" s="89">
        <v>-53.5</v>
      </c>
      <c r="L12" s="89">
        <v>-27.1</v>
      </c>
      <c r="M12" s="89">
        <v>-36.700000000000003</v>
      </c>
      <c r="N12" s="89">
        <v>-165.7</v>
      </c>
      <c r="P12" s="92">
        <v>304.834</v>
      </c>
    </row>
    <row r="13" spans="1:16" ht="15.75" thickBot="1">
      <c r="A13" s="88">
        <v>2000</v>
      </c>
      <c r="B13" s="89">
        <v>-87.5</v>
      </c>
      <c r="C13" s="89">
        <v>-198.6</v>
      </c>
      <c r="D13" s="89">
        <v>-61.1</v>
      </c>
      <c r="E13" s="89">
        <v>-66.900000000000006</v>
      </c>
      <c r="F13" s="89">
        <v>-86.7</v>
      </c>
      <c r="G13" s="89">
        <v>-52.7</v>
      </c>
      <c r="H13" s="89">
        <v>-13.4</v>
      </c>
      <c r="I13" s="89">
        <v>17</v>
      </c>
      <c r="J13" s="89">
        <v>-124.7</v>
      </c>
      <c r="K13" s="89">
        <v>-70</v>
      </c>
      <c r="L13" s="89">
        <v>-18.399999999999999</v>
      </c>
      <c r="M13" s="89">
        <v>-34.700000000000003</v>
      </c>
      <c r="N13" s="89">
        <v>-135.6</v>
      </c>
      <c r="P13" s="92">
        <v>339.24599999999998</v>
      </c>
    </row>
    <row r="14" spans="1:16" ht="15.75" thickBot="1">
      <c r="A14" s="88">
        <v>2001</v>
      </c>
      <c r="B14" s="89">
        <v>-47.9</v>
      </c>
      <c r="C14" s="89">
        <v>-144.80000000000001</v>
      </c>
      <c r="D14" s="89">
        <v>-34.799999999999997</v>
      </c>
      <c r="E14" s="89">
        <v>-65.7</v>
      </c>
      <c r="F14" s="89">
        <v>-59.7</v>
      </c>
      <c r="G14" s="89">
        <v>-23.7</v>
      </c>
      <c r="H14" s="89">
        <v>-2.9</v>
      </c>
      <c r="I14" s="89">
        <v>5.9</v>
      </c>
      <c r="J14" s="89">
        <v>-68</v>
      </c>
      <c r="K14" s="89">
        <v>-43.6</v>
      </c>
      <c r="L14" s="89">
        <v>-16.899999999999999</v>
      </c>
      <c r="M14" s="89">
        <v>-25.7</v>
      </c>
      <c r="N14" s="89">
        <v>-39.4</v>
      </c>
      <c r="P14" s="92">
        <v>235.577</v>
      </c>
    </row>
    <row r="15" spans="1:16" ht="15.75" thickBot="1">
      <c r="A15" s="88">
        <v>2002</v>
      </c>
      <c r="B15" s="89">
        <v>56.2</v>
      </c>
      <c r="C15" s="89">
        <v>-46.2</v>
      </c>
      <c r="D15" s="89">
        <v>-2.2999999999999998</v>
      </c>
      <c r="E15" s="89">
        <v>-37.6</v>
      </c>
      <c r="F15" s="89">
        <v>-12.9</v>
      </c>
      <c r="G15" s="89">
        <v>-1.6</v>
      </c>
      <c r="H15" s="89">
        <v>9.9</v>
      </c>
      <c r="I15" s="89">
        <v>102.8</v>
      </c>
      <c r="J15" s="89">
        <v>20.100000000000001</v>
      </c>
      <c r="K15" s="89">
        <v>-22.1</v>
      </c>
      <c r="L15" s="89">
        <v>-4.5</v>
      </c>
      <c r="M15" s="89">
        <v>-2.7</v>
      </c>
      <c r="N15" s="89">
        <v>-3.1</v>
      </c>
      <c r="P15" s="92">
        <v>159.40100000000001</v>
      </c>
    </row>
    <row r="16" spans="1:16" ht="15.75" thickBot="1">
      <c r="A16" s="88">
        <v>2003</v>
      </c>
      <c r="B16" s="89">
        <v>-44.4</v>
      </c>
      <c r="C16" s="89">
        <v>-85.1</v>
      </c>
      <c r="D16" s="89">
        <v>-18.3</v>
      </c>
      <c r="E16" s="89">
        <v>-66.5</v>
      </c>
      <c r="F16" s="89">
        <v>-29.6</v>
      </c>
      <c r="G16" s="89">
        <v>-13.7</v>
      </c>
      <c r="H16" s="89">
        <v>4.8</v>
      </c>
      <c r="I16" s="89">
        <v>105</v>
      </c>
      <c r="J16" s="89">
        <v>11</v>
      </c>
      <c r="K16" s="89">
        <v>-28.7</v>
      </c>
      <c r="L16" s="89">
        <v>-12.7</v>
      </c>
      <c r="M16" s="89">
        <v>-6</v>
      </c>
      <c r="N16" s="89">
        <v>-31.9</v>
      </c>
      <c r="P16" s="92">
        <v>169.62100000000001</v>
      </c>
    </row>
    <row r="17" spans="1:16" ht="15.75" thickBot="1">
      <c r="A17" s="88">
        <v>2004</v>
      </c>
      <c r="B17" s="89">
        <v>-57.9</v>
      </c>
      <c r="C17" s="89">
        <v>-220.7</v>
      </c>
      <c r="D17" s="89">
        <v>-32.1</v>
      </c>
      <c r="E17" s="89">
        <v>-88.3</v>
      </c>
      <c r="F17" s="89">
        <v>-53.3</v>
      </c>
      <c r="G17" s="89">
        <v>-28.6</v>
      </c>
      <c r="H17" s="89">
        <v>-6.2</v>
      </c>
      <c r="I17" s="89">
        <v>56.1</v>
      </c>
      <c r="J17" s="89">
        <v>-7.7</v>
      </c>
      <c r="K17" s="89">
        <v>-59.5</v>
      </c>
      <c r="L17" s="89">
        <v>-13.7</v>
      </c>
      <c r="M17" s="89">
        <v>-21.2</v>
      </c>
      <c r="N17" s="89">
        <v>-87.1</v>
      </c>
      <c r="P17" s="92">
        <v>260.40199999999999</v>
      </c>
    </row>
    <row r="18" spans="1:16" ht="15.75" thickBot="1">
      <c r="A18" s="88">
        <v>2005</v>
      </c>
      <c r="B18" s="89">
        <v>-43.7</v>
      </c>
      <c r="C18" s="89">
        <v>-305</v>
      </c>
      <c r="D18" s="89">
        <v>-39.4</v>
      </c>
      <c r="E18" s="89">
        <v>-100.6</v>
      </c>
      <c r="F18" s="89">
        <v>-68.3</v>
      </c>
      <c r="G18" s="89">
        <v>-37.9</v>
      </c>
      <c r="H18" s="89">
        <v>-11.9</v>
      </c>
      <c r="I18" s="89">
        <v>-26</v>
      </c>
      <c r="J18" s="89">
        <v>-21.9</v>
      </c>
      <c r="K18" s="89">
        <v>-84.4</v>
      </c>
      <c r="L18" s="89">
        <v>-32.200000000000003</v>
      </c>
      <c r="M18" s="89">
        <v>-28.6</v>
      </c>
      <c r="N18" s="89">
        <v>-115.1</v>
      </c>
      <c r="P18" s="92">
        <v>319.755</v>
      </c>
    </row>
    <row r="19" spans="1:16" ht="15.75" thickBot="1">
      <c r="A19" s="88">
        <v>2006</v>
      </c>
      <c r="B19" s="89">
        <v>-34.200000000000003</v>
      </c>
      <c r="C19" s="89">
        <v>-490.5</v>
      </c>
      <c r="D19" s="89">
        <v>-53.6</v>
      </c>
      <c r="E19" s="89">
        <v>-120.1</v>
      </c>
      <c r="F19" s="89">
        <v>-115.1</v>
      </c>
      <c r="G19" s="89">
        <v>-47.5</v>
      </c>
      <c r="H19" s="89">
        <v>-31.7</v>
      </c>
      <c r="I19" s="89">
        <v>-114.9</v>
      </c>
      <c r="J19" s="89">
        <v>-71</v>
      </c>
      <c r="K19" s="89">
        <v>-124.8</v>
      </c>
      <c r="L19" s="89">
        <v>-75.5</v>
      </c>
      <c r="M19" s="89">
        <v>-56.2</v>
      </c>
      <c r="N19" s="89">
        <v>-157.6</v>
      </c>
      <c r="P19" s="92">
        <v>432.101</v>
      </c>
    </row>
    <row r="20" spans="1:16" ht="15.75" thickBot="1">
      <c r="A20" s="88">
        <v>2007</v>
      </c>
      <c r="B20" s="89">
        <v>-122.1</v>
      </c>
      <c r="C20" s="89">
        <v>-730.8</v>
      </c>
      <c r="D20" s="89">
        <v>-71.3</v>
      </c>
      <c r="E20" s="89">
        <v>-138</v>
      </c>
      <c r="F20" s="89">
        <v>-174.7</v>
      </c>
      <c r="G20" s="89">
        <v>-77.8</v>
      </c>
      <c r="H20" s="89">
        <v>-51.7</v>
      </c>
      <c r="I20" s="89">
        <v>-156.5</v>
      </c>
      <c r="J20" s="89">
        <v>33</v>
      </c>
      <c r="K20" s="89">
        <v>-170.5</v>
      </c>
      <c r="L20" s="89">
        <v>-84.1</v>
      </c>
      <c r="M20" s="89">
        <v>-83.6</v>
      </c>
      <c r="N20" s="89">
        <v>-305.8</v>
      </c>
      <c r="P20" s="92">
        <v>544.64700000000005</v>
      </c>
    </row>
    <row r="21" spans="1:16" ht="15.75" thickBot="1">
      <c r="A21" s="88">
        <v>2008</v>
      </c>
      <c r="B21" s="89">
        <v>-225.1</v>
      </c>
      <c r="C21" s="89">
        <v>-941.1</v>
      </c>
      <c r="D21" s="89">
        <v>-80.5</v>
      </c>
      <c r="E21" s="89">
        <v>-148.80000000000001</v>
      </c>
      <c r="F21" s="89">
        <v>-255.5</v>
      </c>
      <c r="G21" s="89">
        <v>-101.9</v>
      </c>
      <c r="H21" s="89">
        <v>-72.5</v>
      </c>
      <c r="I21" s="89">
        <v>-302.10000000000002</v>
      </c>
      <c r="J21" s="89">
        <v>43</v>
      </c>
      <c r="K21" s="89">
        <v>-207.2</v>
      </c>
      <c r="L21" s="89">
        <v>-137</v>
      </c>
      <c r="M21" s="89">
        <v>-138.1</v>
      </c>
      <c r="N21" s="89">
        <v>-377.2</v>
      </c>
      <c r="P21" s="92">
        <v>597.08600000000001</v>
      </c>
    </row>
    <row r="22" spans="1:16" ht="15.75" thickBot="1">
      <c r="A22" s="88">
        <v>2009</v>
      </c>
      <c r="B22" s="89">
        <v>-19.2</v>
      </c>
      <c r="C22" s="89">
        <v>-566.9</v>
      </c>
      <c r="D22" s="89">
        <v>-53.2</v>
      </c>
      <c r="E22" s="89">
        <v>-87.8</v>
      </c>
      <c r="F22" s="89">
        <v>-208.3</v>
      </c>
      <c r="G22" s="89">
        <v>-80.099999999999994</v>
      </c>
      <c r="H22" s="89">
        <v>-48.9</v>
      </c>
      <c r="I22" s="89">
        <v>-228.3</v>
      </c>
      <c r="J22" s="89">
        <v>-2.1</v>
      </c>
      <c r="K22" s="89">
        <v>-151</v>
      </c>
      <c r="L22" s="89">
        <v>-45</v>
      </c>
      <c r="M22" s="89">
        <v>-108.7</v>
      </c>
      <c r="N22" s="89">
        <v>-254.3</v>
      </c>
      <c r="P22" s="92">
        <v>512.92399999999998</v>
      </c>
    </row>
    <row r="23" spans="1:16" ht="15.75" thickBot="1">
      <c r="A23" s="88">
        <v>2010</v>
      </c>
      <c r="B23" s="89">
        <v>-191.2</v>
      </c>
      <c r="C23" s="90">
        <v>-1040.8</v>
      </c>
      <c r="D23" s="89">
        <v>-80.099999999999994</v>
      </c>
      <c r="E23" s="89">
        <v>-150.9</v>
      </c>
      <c r="F23" s="89">
        <v>-339.9</v>
      </c>
      <c r="G23" s="89">
        <v>-175.5</v>
      </c>
      <c r="H23" s="89">
        <v>-94.2</v>
      </c>
      <c r="I23" s="89">
        <v>-514.20000000000005</v>
      </c>
      <c r="J23" s="89">
        <v>-42.5</v>
      </c>
      <c r="K23" s="89">
        <v>-237.8</v>
      </c>
      <c r="L23" s="89">
        <v>-177.6</v>
      </c>
      <c r="M23" s="89">
        <v>-182.5</v>
      </c>
      <c r="N23" s="89">
        <v>-406</v>
      </c>
      <c r="P23" s="92">
        <v>716.54</v>
      </c>
    </row>
    <row r="24" spans="1:16" ht="15.75" thickBot="1">
      <c r="A24" s="88">
        <v>2011</v>
      </c>
      <c r="B24" s="89">
        <v>-315.60000000000002</v>
      </c>
      <c r="C24" s="90">
        <v>-1387.9</v>
      </c>
      <c r="D24" s="89">
        <v>-95.7</v>
      </c>
      <c r="E24" s="89">
        <v>-154.19999999999999</v>
      </c>
      <c r="F24" s="89">
        <v>-427.9</v>
      </c>
      <c r="G24" s="89">
        <v>-230.5</v>
      </c>
      <c r="H24" s="89">
        <v>-137.19999999999999</v>
      </c>
      <c r="I24" s="89">
        <v>-786.8</v>
      </c>
      <c r="J24" s="89">
        <v>-78.099999999999994</v>
      </c>
      <c r="K24" s="89">
        <v>-298.10000000000002</v>
      </c>
      <c r="L24" s="89">
        <v>-188.2</v>
      </c>
      <c r="M24" s="89">
        <v>-253.3</v>
      </c>
      <c r="N24" s="89">
        <v>-433.4</v>
      </c>
      <c r="P24" s="92">
        <v>828.77099999999996</v>
      </c>
    </row>
    <row r="25" spans="1:16" ht="15.75" thickBot="1">
      <c r="A25" s="88">
        <v>2012</v>
      </c>
      <c r="B25" s="89">
        <v>-223.8</v>
      </c>
      <c r="C25" s="90">
        <v>-1211.2</v>
      </c>
      <c r="D25" s="89">
        <v>-102.8</v>
      </c>
      <c r="E25" s="89">
        <v>-135.19999999999999</v>
      </c>
      <c r="F25" s="89">
        <v>-440.7</v>
      </c>
      <c r="G25" s="89">
        <v>-192.6</v>
      </c>
      <c r="H25" s="89">
        <v>-149.1</v>
      </c>
      <c r="I25" s="89">
        <v>-734.6</v>
      </c>
      <c r="J25" s="89">
        <v>-30.2</v>
      </c>
      <c r="K25" s="89">
        <v>-273.8</v>
      </c>
      <c r="L25" s="89">
        <v>-118.5</v>
      </c>
      <c r="M25" s="89">
        <v>-240.7</v>
      </c>
      <c r="N25" s="89">
        <v>-480.8</v>
      </c>
      <c r="P25" s="92">
        <v>764.495</v>
      </c>
    </row>
    <row r="26" spans="1:16" ht="15.75" thickBot="1">
      <c r="A26" s="88">
        <v>2013</v>
      </c>
      <c r="B26" s="89">
        <v>-328</v>
      </c>
      <c r="C26" s="90">
        <v>-1109</v>
      </c>
      <c r="D26" s="89">
        <v>-121.4</v>
      </c>
      <c r="E26" s="89">
        <v>-229.5</v>
      </c>
      <c r="F26" s="89">
        <v>-473.6</v>
      </c>
      <c r="G26" s="89">
        <v>-120.7</v>
      </c>
      <c r="H26" s="89">
        <v>-166</v>
      </c>
      <c r="I26" s="89">
        <v>-744.1</v>
      </c>
      <c r="J26" s="90">
        <v>-1022.9</v>
      </c>
      <c r="K26" s="89">
        <v>-283.10000000000002</v>
      </c>
      <c r="L26" s="89">
        <v>-152.1</v>
      </c>
      <c r="M26" s="89">
        <v>-227.3</v>
      </c>
      <c r="N26" s="89">
        <v>-477.3</v>
      </c>
      <c r="P26" s="92">
        <v>791.00699999999995</v>
      </c>
    </row>
    <row r="29" spans="1:16">
      <c r="A29" s="13" t="s">
        <v>153</v>
      </c>
    </row>
    <row r="32" spans="1:16">
      <c r="A32" s="93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6"/>
  <sheetViews>
    <sheetView workbookViewId="0">
      <selection activeCell="E18" sqref="E18"/>
    </sheetView>
  </sheetViews>
  <sheetFormatPr baseColWidth="10" defaultRowHeight="15"/>
  <sheetData>
    <row r="1" spans="1:4" ht="15.75">
      <c r="A1" s="1" t="s">
        <v>154</v>
      </c>
    </row>
    <row r="2" spans="1:4" ht="15.75" thickBot="1"/>
    <row r="3" spans="1:4" ht="15.75" thickBot="1">
      <c r="A3" s="105"/>
      <c r="B3" s="109" t="s">
        <v>155</v>
      </c>
      <c r="C3" s="110" t="s">
        <v>156</v>
      </c>
      <c r="D3" s="111" t="s">
        <v>157</v>
      </c>
    </row>
    <row r="4" spans="1:4">
      <c r="A4" s="102">
        <v>1993</v>
      </c>
      <c r="B4" s="106">
        <v>-703.8</v>
      </c>
      <c r="C4" s="107">
        <v>-834.7</v>
      </c>
      <c r="D4" s="108">
        <f>SUM(B4:C4)</f>
        <v>-1538.5</v>
      </c>
    </row>
    <row r="5" spans="1:4">
      <c r="A5" s="103">
        <v>1994</v>
      </c>
      <c r="B5" s="99">
        <v>-788.4</v>
      </c>
      <c r="C5" s="96">
        <v>-1611.7</v>
      </c>
      <c r="D5" s="95">
        <f t="shared" ref="D5:D24" si="0">SUM(B5:C5)</f>
        <v>-2400.1</v>
      </c>
    </row>
    <row r="6" spans="1:4">
      <c r="A6" s="103">
        <v>1995</v>
      </c>
      <c r="B6" s="99">
        <v>-582.5</v>
      </c>
      <c r="C6" s="94">
        <v>-407.9</v>
      </c>
      <c r="D6" s="95">
        <f t="shared" si="0"/>
        <v>-990.4</v>
      </c>
    </row>
    <row r="7" spans="1:4">
      <c r="A7" s="103">
        <v>1996</v>
      </c>
      <c r="B7" s="99">
        <v>-995.3</v>
      </c>
      <c r="C7" s="94">
        <v>-671.9</v>
      </c>
      <c r="D7" s="95">
        <f t="shared" si="0"/>
        <v>-1667.1999999999998</v>
      </c>
    </row>
    <row r="8" spans="1:4">
      <c r="A8" s="103">
        <v>1997</v>
      </c>
      <c r="B8" s="100">
        <v>-1564.6</v>
      </c>
      <c r="C8" s="94">
        <v>-258.60000000000002</v>
      </c>
      <c r="D8" s="95">
        <f t="shared" si="0"/>
        <v>-1823.1999999999998</v>
      </c>
    </row>
    <row r="9" spans="1:4">
      <c r="A9" s="103">
        <v>1998</v>
      </c>
      <c r="B9" s="100">
        <v>-1656.8</v>
      </c>
      <c r="C9" s="94">
        <v>-310.89999999999998</v>
      </c>
      <c r="D9" s="95">
        <f t="shared" si="0"/>
        <v>-1967.6999999999998</v>
      </c>
    </row>
    <row r="10" spans="1:4">
      <c r="A10" s="103">
        <v>1999</v>
      </c>
      <c r="B10" s="99">
        <v>-836.8</v>
      </c>
      <c r="C10" s="94">
        <v>-484.5</v>
      </c>
      <c r="D10" s="95">
        <f t="shared" si="0"/>
        <v>-1321.3</v>
      </c>
    </row>
    <row r="11" spans="1:4">
      <c r="A11" s="103">
        <v>2000</v>
      </c>
      <c r="B11" s="99">
        <v>-933.3</v>
      </c>
      <c r="C11" s="94">
        <v>126.6</v>
      </c>
      <c r="D11" s="95">
        <f t="shared" si="0"/>
        <v>-806.69999999999993</v>
      </c>
    </row>
    <row r="12" spans="1:4">
      <c r="A12" s="103">
        <v>2001</v>
      </c>
      <c r="B12" s="99">
        <v>-567.4</v>
      </c>
      <c r="C12" s="94">
        <v>650.5</v>
      </c>
      <c r="D12" s="95">
        <f t="shared" si="0"/>
        <v>83.100000000000023</v>
      </c>
    </row>
    <row r="13" spans="1:4">
      <c r="A13" s="103">
        <v>2002</v>
      </c>
      <c r="B13" s="99">
        <v>56</v>
      </c>
      <c r="C13" s="94">
        <v>878.8</v>
      </c>
      <c r="D13" s="95">
        <f t="shared" si="0"/>
        <v>934.8</v>
      </c>
    </row>
    <row r="14" spans="1:4">
      <c r="A14" s="103">
        <v>2003</v>
      </c>
      <c r="B14" s="99">
        <v>-216.1</v>
      </c>
      <c r="C14" s="94">
        <v>149.1</v>
      </c>
      <c r="D14" s="95">
        <f t="shared" si="0"/>
        <v>-67</v>
      </c>
    </row>
    <row r="15" spans="1:4">
      <c r="A15" s="103">
        <v>2004</v>
      </c>
      <c r="B15" s="99">
        <v>-620.20000000000005</v>
      </c>
      <c r="C15" s="94">
        <v>-404.8</v>
      </c>
      <c r="D15" s="95">
        <f t="shared" si="0"/>
        <v>-1025</v>
      </c>
    </row>
    <row r="16" spans="1:4">
      <c r="A16" s="103">
        <v>2005</v>
      </c>
      <c r="B16" s="99">
        <v>-915.1</v>
      </c>
      <c r="C16" s="94">
        <v>-366.4</v>
      </c>
      <c r="D16" s="95">
        <f t="shared" si="0"/>
        <v>-1281.5</v>
      </c>
    </row>
    <row r="17" spans="1:4">
      <c r="A17" s="103">
        <v>2006</v>
      </c>
      <c r="B17" s="100">
        <v>-1492.6</v>
      </c>
      <c r="C17" s="94">
        <v>100.9</v>
      </c>
      <c r="D17" s="95">
        <f t="shared" si="0"/>
        <v>-1391.6999999999998</v>
      </c>
    </row>
    <row r="18" spans="1:4">
      <c r="A18" s="103">
        <v>2007</v>
      </c>
      <c r="B18" s="100">
        <v>-2133.9</v>
      </c>
      <c r="C18" s="94">
        <v>393</v>
      </c>
      <c r="D18" s="95">
        <f t="shared" si="0"/>
        <v>-1740.9</v>
      </c>
    </row>
    <row r="19" spans="1:4">
      <c r="A19" s="103">
        <v>2008</v>
      </c>
      <c r="B19" s="100">
        <v>-2944</v>
      </c>
      <c r="C19" s="94">
        <v>-119.8</v>
      </c>
      <c r="D19" s="95">
        <f t="shared" si="0"/>
        <v>-3063.8</v>
      </c>
    </row>
    <row r="20" spans="1:4">
      <c r="A20" s="103">
        <v>2009</v>
      </c>
      <c r="B20" s="100">
        <v>-1853.8</v>
      </c>
      <c r="C20" s="96">
        <v>1287.4000000000001</v>
      </c>
      <c r="D20" s="95">
        <f t="shared" si="0"/>
        <v>-566.39999999999986</v>
      </c>
    </row>
    <row r="21" spans="1:4">
      <c r="A21" s="103">
        <v>2010</v>
      </c>
      <c r="B21" s="100">
        <v>-3633.2</v>
      </c>
      <c r="C21" s="96">
        <v>1051.2</v>
      </c>
      <c r="D21" s="95">
        <f t="shared" si="0"/>
        <v>-2582</v>
      </c>
    </row>
    <row r="22" spans="1:4">
      <c r="A22" s="103">
        <v>2011</v>
      </c>
      <c r="B22" s="100">
        <v>-4786.7</v>
      </c>
      <c r="C22" s="96">
        <v>1266.9000000000001</v>
      </c>
      <c r="D22" s="95">
        <f t="shared" si="0"/>
        <v>-3519.7999999999997</v>
      </c>
    </row>
    <row r="23" spans="1:4">
      <c r="A23" s="103">
        <v>2012</v>
      </c>
      <c r="B23" s="100">
        <v>-4334</v>
      </c>
      <c r="C23" s="96">
        <v>1326</v>
      </c>
      <c r="D23" s="95">
        <f t="shared" si="0"/>
        <v>-3008</v>
      </c>
    </row>
    <row r="24" spans="1:4" ht="15.75" thickBot="1">
      <c r="A24" s="104">
        <v>2013</v>
      </c>
      <c r="B24" s="101">
        <v>-5455</v>
      </c>
      <c r="C24" s="97">
        <v>-30.8</v>
      </c>
      <c r="D24" s="98">
        <f t="shared" si="0"/>
        <v>-5485.8</v>
      </c>
    </row>
    <row r="26" spans="1:4">
      <c r="A26" s="3" t="s">
        <v>158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30"/>
  <sheetViews>
    <sheetView workbookViewId="0">
      <selection activeCell="A5" sqref="A5"/>
    </sheetView>
  </sheetViews>
  <sheetFormatPr baseColWidth="10" defaultRowHeight="12.75"/>
  <cols>
    <col min="1" max="16384" width="11.42578125" style="9"/>
  </cols>
  <sheetData>
    <row r="1" spans="1:12">
      <c r="A1" s="112" t="s">
        <v>159</v>
      </c>
    </row>
    <row r="3" spans="1:12">
      <c r="A3" s="9" t="s">
        <v>160</v>
      </c>
    </row>
    <row r="4" spans="1:12">
      <c r="B4" s="9" t="s">
        <v>161</v>
      </c>
      <c r="C4" s="9" t="s">
        <v>162</v>
      </c>
      <c r="D4" s="9" t="s">
        <v>163</v>
      </c>
      <c r="E4" s="9" t="s">
        <v>164</v>
      </c>
      <c r="F4" s="9" t="s">
        <v>165</v>
      </c>
      <c r="H4" s="9" t="s">
        <v>166</v>
      </c>
      <c r="I4" s="9" t="s">
        <v>167</v>
      </c>
      <c r="J4" s="9" t="s">
        <v>168</v>
      </c>
      <c r="K4" s="9" t="s">
        <v>169</v>
      </c>
      <c r="L4" s="9" t="s">
        <v>170</v>
      </c>
    </row>
    <row r="5" spans="1:12">
      <c r="A5" s="9">
        <v>1993</v>
      </c>
      <c r="B5" s="113">
        <v>16783.512927</v>
      </c>
      <c r="C5" s="10">
        <v>1181.7089940000001</v>
      </c>
      <c r="D5" s="10">
        <v>1330.9760389999999</v>
      </c>
      <c r="E5" s="10">
        <f>SUM(C5:D5)</f>
        <v>2512.6850329999997</v>
      </c>
      <c r="F5" s="114">
        <f>E5/B5</f>
        <v>0.1497115081883596</v>
      </c>
      <c r="H5" s="113">
        <v>13117.75794</v>
      </c>
      <c r="I5" s="10">
        <v>285.90488599999998</v>
      </c>
      <c r="J5" s="10">
        <v>607.80400399999996</v>
      </c>
      <c r="K5" s="10">
        <f>I5+J5</f>
        <v>893.70888999999988</v>
      </c>
      <c r="L5" s="114">
        <f>K5/H5</f>
        <v>6.8129698237136396E-2</v>
      </c>
    </row>
    <row r="6" spans="1:12">
      <c r="A6" s="9">
        <v>1994</v>
      </c>
      <c r="B6" s="113">
        <v>21590.255377999998</v>
      </c>
      <c r="C6" s="10">
        <v>2016.574799</v>
      </c>
      <c r="D6" s="10">
        <v>1526.273101</v>
      </c>
      <c r="E6" s="10">
        <f t="shared" ref="E6:E25" si="0">SUM(C6:D6)</f>
        <v>3542.8478999999998</v>
      </c>
      <c r="F6" s="114">
        <f t="shared" ref="F6:F25" si="1">E6/B6</f>
        <v>0.16409476580856402</v>
      </c>
      <c r="H6" s="113">
        <v>15839.213455000001</v>
      </c>
      <c r="I6" s="10">
        <v>396.21175899999997</v>
      </c>
      <c r="J6" s="10">
        <v>713.13436400000001</v>
      </c>
      <c r="K6" s="10">
        <f t="shared" ref="K6:K25" si="2">I6+J6</f>
        <v>1109.346123</v>
      </c>
      <c r="L6" s="114">
        <f t="shared" ref="L6:L26" si="3">K6/H6</f>
        <v>7.0037955240120228E-2</v>
      </c>
    </row>
    <row r="7" spans="1:12">
      <c r="A7" s="9">
        <v>1995</v>
      </c>
      <c r="B7" s="113">
        <v>20121.682492</v>
      </c>
      <c r="C7" s="10">
        <v>1081.5291010000001</v>
      </c>
      <c r="D7" s="10">
        <v>1489.060626</v>
      </c>
      <c r="E7" s="10">
        <f t="shared" si="0"/>
        <v>2570.589727</v>
      </c>
      <c r="F7" s="114">
        <f t="shared" si="1"/>
        <v>0.12775222588975937</v>
      </c>
      <c r="H7" s="113">
        <v>20963.108138</v>
      </c>
      <c r="I7" s="10">
        <v>671.29974100000004</v>
      </c>
      <c r="J7" s="10">
        <v>879.57244700000001</v>
      </c>
      <c r="K7" s="10">
        <f t="shared" si="2"/>
        <v>1550.8721880000001</v>
      </c>
      <c r="L7" s="114">
        <f t="shared" si="3"/>
        <v>7.3981023128374804E-2</v>
      </c>
    </row>
    <row r="8" spans="1:12">
      <c r="A8" s="9">
        <v>1996</v>
      </c>
      <c r="B8" s="113">
        <v>23761.808892000001</v>
      </c>
      <c r="C8" s="10">
        <v>1736.2938369999999</v>
      </c>
      <c r="D8" s="10">
        <v>1870.7739039999999</v>
      </c>
      <c r="E8" s="10">
        <f t="shared" si="0"/>
        <v>3607.0677409999998</v>
      </c>
      <c r="F8" s="114">
        <f t="shared" si="1"/>
        <v>0.15180105847136949</v>
      </c>
      <c r="H8" s="113">
        <v>23810.716973000002</v>
      </c>
      <c r="I8" s="10">
        <v>1062.382441</v>
      </c>
      <c r="J8" s="10">
        <v>841.43209400000001</v>
      </c>
      <c r="K8" s="10">
        <f t="shared" si="2"/>
        <v>1903.814535</v>
      </c>
      <c r="L8" s="114">
        <f t="shared" si="3"/>
        <v>7.9956203635481338E-2</v>
      </c>
    </row>
    <row r="9" spans="1:12">
      <c r="A9" s="9">
        <v>1997</v>
      </c>
      <c r="B9" s="113">
        <v>30450.183958000001</v>
      </c>
      <c r="C9" s="10">
        <v>2483.2754679999998</v>
      </c>
      <c r="D9" s="10">
        <v>2558.3435599999998</v>
      </c>
      <c r="E9" s="10">
        <f t="shared" si="0"/>
        <v>5041.6190279999992</v>
      </c>
      <c r="F9" s="114">
        <f t="shared" si="1"/>
        <v>0.16556941117183116</v>
      </c>
      <c r="H9" s="113">
        <v>26430.854519</v>
      </c>
      <c r="I9" s="10">
        <v>2213.2394370000002</v>
      </c>
      <c r="J9" s="10">
        <v>945.29413799999998</v>
      </c>
      <c r="K9" s="10">
        <f t="shared" si="2"/>
        <v>3158.5335750000004</v>
      </c>
      <c r="L9" s="114">
        <f t="shared" si="3"/>
        <v>0.11950175779331942</v>
      </c>
    </row>
    <row r="10" spans="1:12">
      <c r="A10" s="9">
        <v>1998</v>
      </c>
      <c r="B10" s="113">
        <v>31377.360271000001</v>
      </c>
      <c r="C10" s="10">
        <v>2867.5865140000001</v>
      </c>
      <c r="D10" s="10">
        <v>2583.24001</v>
      </c>
      <c r="E10" s="10">
        <f t="shared" si="0"/>
        <v>5450.8265240000001</v>
      </c>
      <c r="F10" s="114">
        <f t="shared" si="1"/>
        <v>0.17371845422694257</v>
      </c>
      <c r="H10" s="113">
        <v>26433.698394000003</v>
      </c>
      <c r="I10" s="10">
        <v>2544.5102360000001</v>
      </c>
      <c r="J10" s="10">
        <v>885.35831700000006</v>
      </c>
      <c r="K10" s="10">
        <f t="shared" si="2"/>
        <v>3429.8685530000002</v>
      </c>
      <c r="L10" s="114">
        <f t="shared" si="3"/>
        <v>0.12975363877869325</v>
      </c>
    </row>
    <row r="11" spans="1:12">
      <c r="A11" s="9">
        <v>1999</v>
      </c>
      <c r="B11" s="113">
        <v>25508.157375999999</v>
      </c>
      <c r="C11" s="10">
        <v>1602.518405</v>
      </c>
      <c r="D11" s="10">
        <v>1784.1179709999999</v>
      </c>
      <c r="E11" s="10">
        <f t="shared" si="0"/>
        <v>3386.6363759999999</v>
      </c>
      <c r="F11" s="114">
        <f t="shared" si="1"/>
        <v>0.13276679793368387</v>
      </c>
      <c r="H11" s="113">
        <v>23308.634743000002</v>
      </c>
      <c r="I11" s="10">
        <v>1094.797296</v>
      </c>
      <c r="J11" s="10">
        <v>919.98715800000002</v>
      </c>
      <c r="K11" s="10">
        <f t="shared" si="2"/>
        <v>2014.7844540000001</v>
      </c>
      <c r="L11" s="114">
        <f t="shared" si="3"/>
        <v>8.6439402230758092E-2</v>
      </c>
    </row>
    <row r="12" spans="1:12">
      <c r="A12" s="9">
        <v>2000</v>
      </c>
      <c r="B12" s="113">
        <v>25280.485214</v>
      </c>
      <c r="C12" s="10">
        <v>1292.8692129999999</v>
      </c>
      <c r="D12" s="10">
        <v>1911.656178</v>
      </c>
      <c r="E12" s="10">
        <f t="shared" si="0"/>
        <v>3204.5253910000001</v>
      </c>
      <c r="F12" s="114">
        <f t="shared" si="1"/>
        <v>0.12675885624320912</v>
      </c>
      <c r="H12" s="113">
        <v>26341.028985000001</v>
      </c>
      <c r="I12" s="10">
        <v>1397.4054639999999</v>
      </c>
      <c r="J12" s="10">
        <v>948.56534799999997</v>
      </c>
      <c r="K12" s="10">
        <f t="shared" si="2"/>
        <v>2345.970812</v>
      </c>
      <c r="L12" s="114">
        <f t="shared" si="3"/>
        <v>8.9061471870970646E-2</v>
      </c>
    </row>
    <row r="13" spans="1:12">
      <c r="A13" s="9">
        <v>2001</v>
      </c>
      <c r="B13" s="113">
        <v>20319.579000000002</v>
      </c>
      <c r="C13" s="10">
        <v>875.91008399999998</v>
      </c>
      <c r="D13" s="10">
        <v>1366.3202000000001</v>
      </c>
      <c r="E13" s="10">
        <f t="shared" si="0"/>
        <v>2242.2302840000002</v>
      </c>
      <c r="F13" s="114">
        <f t="shared" si="1"/>
        <v>0.11034826479426567</v>
      </c>
      <c r="H13" s="113">
        <v>26542.726999999999</v>
      </c>
      <c r="I13" s="10">
        <v>1512.531295</v>
      </c>
      <c r="J13" s="10">
        <v>776.27979400000004</v>
      </c>
      <c r="K13" s="10">
        <f t="shared" si="2"/>
        <v>2288.8110889999998</v>
      </c>
      <c r="L13" s="114">
        <f t="shared" si="3"/>
        <v>8.6231195799888985E-2</v>
      </c>
    </row>
    <row r="14" spans="1:12">
      <c r="A14" s="9">
        <v>2002</v>
      </c>
      <c r="B14" s="115">
        <v>8989.5460000000003</v>
      </c>
      <c r="C14" s="10">
        <v>247.519499</v>
      </c>
      <c r="D14" s="10">
        <v>723.894407</v>
      </c>
      <c r="E14" s="10">
        <f t="shared" si="0"/>
        <v>971.413906</v>
      </c>
      <c r="F14" s="114">
        <f t="shared" si="1"/>
        <v>0.1080603965984489</v>
      </c>
      <c r="H14" s="113">
        <v>25650.598999999998</v>
      </c>
      <c r="I14" s="10">
        <v>1126.463152</v>
      </c>
      <c r="J14" s="10">
        <v>768.72294899999997</v>
      </c>
      <c r="K14" s="10">
        <f t="shared" si="2"/>
        <v>1895.186101</v>
      </c>
      <c r="L14" s="114">
        <f t="shared" si="3"/>
        <v>7.3884672283871425E-2</v>
      </c>
    </row>
    <row r="15" spans="1:12">
      <c r="A15" s="9">
        <v>2003</v>
      </c>
      <c r="B15" s="113">
        <v>13850.773999999999</v>
      </c>
      <c r="C15" s="10">
        <v>761.38652999999999</v>
      </c>
      <c r="D15" s="10">
        <v>1069.5874879999999</v>
      </c>
      <c r="E15" s="10">
        <f t="shared" si="0"/>
        <v>1830.9740179999999</v>
      </c>
      <c r="F15" s="114">
        <f t="shared" si="1"/>
        <v>0.13219290257714117</v>
      </c>
      <c r="H15" s="113">
        <v>29938.752</v>
      </c>
      <c r="I15" s="10">
        <v>899.31950300000005</v>
      </c>
      <c r="J15" s="10">
        <v>832.23082999999997</v>
      </c>
      <c r="K15" s="10">
        <f t="shared" si="2"/>
        <v>1731.5503330000001</v>
      </c>
      <c r="L15" s="114">
        <f t="shared" si="3"/>
        <v>5.7836423275091767E-2</v>
      </c>
    </row>
    <row r="16" spans="1:12">
      <c r="A16" s="9">
        <v>2004</v>
      </c>
      <c r="B16" s="113">
        <v>22445.280999999999</v>
      </c>
      <c r="C16" s="10">
        <v>1738.591535</v>
      </c>
      <c r="D16" s="10">
        <v>1776.9552020000001</v>
      </c>
      <c r="E16" s="10">
        <f t="shared" si="0"/>
        <v>3515.5467370000001</v>
      </c>
      <c r="F16" s="114">
        <f t="shared" si="1"/>
        <v>0.15662743259930675</v>
      </c>
      <c r="H16" s="113">
        <v>34575.733999999997</v>
      </c>
      <c r="I16" s="10">
        <v>1305.4775360000001</v>
      </c>
      <c r="J16" s="10">
        <v>1121.7537</v>
      </c>
      <c r="K16" s="10">
        <f t="shared" si="2"/>
        <v>2427.2312360000001</v>
      </c>
      <c r="L16" s="114">
        <f t="shared" si="3"/>
        <v>7.0200425419746706E-2</v>
      </c>
    </row>
    <row r="17" spans="1:12">
      <c r="A17" s="9">
        <v>2005</v>
      </c>
      <c r="B17" s="113">
        <v>28686.89</v>
      </c>
      <c r="C17" s="10">
        <v>2411.0029599999998</v>
      </c>
      <c r="D17" s="10">
        <v>2337.8793719999999</v>
      </c>
      <c r="E17" s="10">
        <f t="shared" si="0"/>
        <v>4748.8823319999992</v>
      </c>
      <c r="F17" s="114">
        <f t="shared" si="1"/>
        <v>0.16554190196288268</v>
      </c>
      <c r="H17" s="113">
        <v>40386.762000000002</v>
      </c>
      <c r="I17" s="10">
        <v>1991.9734120000001</v>
      </c>
      <c r="J17" s="10">
        <v>1377.57862</v>
      </c>
      <c r="K17" s="10">
        <f t="shared" si="2"/>
        <v>3369.5520320000001</v>
      </c>
      <c r="L17" s="114">
        <f t="shared" si="3"/>
        <v>8.3432091733424918E-2</v>
      </c>
    </row>
    <row r="18" spans="1:12">
      <c r="A18" s="9">
        <v>2006</v>
      </c>
      <c r="B18" s="113">
        <v>34153.682471610002</v>
      </c>
      <c r="C18" s="10">
        <v>2936.6967829999999</v>
      </c>
      <c r="D18" s="10">
        <v>3130.8166419999998</v>
      </c>
      <c r="E18" s="10">
        <f t="shared" si="0"/>
        <v>6067.5134249999992</v>
      </c>
      <c r="F18" s="114">
        <f t="shared" si="1"/>
        <v>0.17765327150428289</v>
      </c>
      <c r="H18" s="113">
        <v>46546.203077749997</v>
      </c>
      <c r="I18" s="10">
        <v>2971.6155899999999</v>
      </c>
      <c r="J18" s="10">
        <v>1578.7696780000001</v>
      </c>
      <c r="K18" s="10">
        <f t="shared" si="2"/>
        <v>4550.385268</v>
      </c>
      <c r="L18" s="114">
        <f t="shared" si="3"/>
        <v>9.7760611330619446E-2</v>
      </c>
    </row>
    <row r="19" spans="1:12">
      <c r="A19" s="9">
        <v>2007</v>
      </c>
      <c r="B19" s="113">
        <v>44707.463395719999</v>
      </c>
      <c r="C19" s="10">
        <v>3708.3356060000001</v>
      </c>
      <c r="D19" s="10">
        <v>4030.0712010000002</v>
      </c>
      <c r="E19" s="10">
        <f t="shared" si="0"/>
        <v>7738.4068070000003</v>
      </c>
      <c r="F19" s="114">
        <f t="shared" si="1"/>
        <v>0.17308982033950118</v>
      </c>
      <c r="H19" s="113">
        <v>55980.309000000001</v>
      </c>
      <c r="I19" s="10">
        <v>4017.091293</v>
      </c>
      <c r="J19" s="10">
        <v>1817.9415300000001</v>
      </c>
      <c r="K19" s="10">
        <f t="shared" si="2"/>
        <v>5835.0328229999996</v>
      </c>
      <c r="L19" s="114">
        <f t="shared" si="3"/>
        <v>0.10423366585918629</v>
      </c>
    </row>
    <row r="20" spans="1:12">
      <c r="A20" s="9">
        <v>2008</v>
      </c>
      <c r="B20" s="115">
        <v>57462.451999999997</v>
      </c>
      <c r="C20" s="10">
        <v>5155.4471839999997</v>
      </c>
      <c r="D20" s="10">
        <v>5085.3978699999998</v>
      </c>
      <c r="E20" s="10">
        <f t="shared" si="0"/>
        <v>10240.845053999999</v>
      </c>
      <c r="F20" s="114">
        <f t="shared" si="1"/>
        <v>0.17821803103703265</v>
      </c>
      <c r="H20" s="113">
        <v>70018.839000000007</v>
      </c>
      <c r="I20" s="10">
        <v>4916.3193259999998</v>
      </c>
      <c r="J20" s="10">
        <v>2046.411627</v>
      </c>
      <c r="K20" s="10">
        <f t="shared" si="2"/>
        <v>6962.7309530000002</v>
      </c>
      <c r="L20" s="114">
        <f t="shared" si="3"/>
        <v>9.9440822676308577E-2</v>
      </c>
    </row>
    <row r="21" spans="1:12">
      <c r="A21" s="9">
        <v>2009</v>
      </c>
      <c r="B21" s="115">
        <v>38786.269</v>
      </c>
      <c r="C21" s="10">
        <v>3111.466852</v>
      </c>
      <c r="D21" s="10">
        <v>3468.3577479999999</v>
      </c>
      <c r="E21" s="10">
        <f t="shared" si="0"/>
        <v>6579.8245999999999</v>
      </c>
      <c r="F21" s="114">
        <f t="shared" si="1"/>
        <v>0.16964314355680873</v>
      </c>
      <c r="H21" s="113">
        <v>55672.097000000002</v>
      </c>
      <c r="I21" s="10">
        <v>4357.6066220000002</v>
      </c>
      <c r="J21" s="10">
        <v>1544.1193969999999</v>
      </c>
      <c r="K21" s="10">
        <f t="shared" si="2"/>
        <v>5901.7260189999997</v>
      </c>
      <c r="L21" s="114">
        <f t="shared" si="3"/>
        <v>0.10600868903860401</v>
      </c>
    </row>
    <row r="22" spans="1:12">
      <c r="A22" s="9">
        <v>2010</v>
      </c>
      <c r="B22" s="115">
        <v>56792.577700000002</v>
      </c>
      <c r="C22" s="10">
        <v>5717.8834660000002</v>
      </c>
      <c r="D22" s="10">
        <v>5660.912703</v>
      </c>
      <c r="E22" s="10">
        <f t="shared" si="0"/>
        <v>11378.796169000001</v>
      </c>
      <c r="F22" s="114">
        <f t="shared" si="1"/>
        <v>0.20035709999125467</v>
      </c>
      <c r="H22" s="115">
        <v>68187.2068</v>
      </c>
      <c r="I22" s="10">
        <v>6601.5305959999996</v>
      </c>
      <c r="J22" s="10">
        <v>1923.4766179999999</v>
      </c>
      <c r="K22" s="10">
        <f t="shared" si="2"/>
        <v>8525.0072139999993</v>
      </c>
      <c r="L22" s="114">
        <f t="shared" si="3"/>
        <v>0.125023558143461</v>
      </c>
    </row>
    <row r="23" spans="1:12">
      <c r="A23" s="9">
        <v>2011</v>
      </c>
      <c r="B23" s="115">
        <v>74319.356</v>
      </c>
      <c r="C23" s="10">
        <v>7351.6051960000004</v>
      </c>
      <c r="D23" s="10">
        <v>6968.5588870000001</v>
      </c>
      <c r="E23" s="10">
        <f t="shared" si="0"/>
        <v>14320.164083</v>
      </c>
      <c r="F23" s="114">
        <f t="shared" si="1"/>
        <v>0.19268417884299213</v>
      </c>
      <c r="H23" s="115">
        <v>84051.130999999994</v>
      </c>
      <c r="I23" s="10">
        <v>8440.5729229999997</v>
      </c>
      <c r="J23" s="10">
        <v>2060.826607</v>
      </c>
      <c r="K23" s="10">
        <f t="shared" si="2"/>
        <v>10501.399529999999</v>
      </c>
      <c r="L23" s="114">
        <f t="shared" si="3"/>
        <v>0.12494060942499394</v>
      </c>
    </row>
    <row r="24" spans="1:12">
      <c r="A24" s="9">
        <v>2012</v>
      </c>
      <c r="B24" s="115">
        <v>68020.282999999996</v>
      </c>
      <c r="C24" s="10">
        <v>6806.8324780000003</v>
      </c>
      <c r="D24" s="10">
        <v>6591.1108510000004</v>
      </c>
      <c r="E24" s="10">
        <f t="shared" si="0"/>
        <v>13397.943329000002</v>
      </c>
      <c r="F24" s="114">
        <f t="shared" si="1"/>
        <v>0.19696982632371585</v>
      </c>
      <c r="H24" s="115">
        <v>80246.122000000003</v>
      </c>
      <c r="I24" s="10">
        <v>7969.7598129999997</v>
      </c>
      <c r="J24" s="10">
        <v>2138.5804520000002</v>
      </c>
      <c r="K24" s="10">
        <f t="shared" si="2"/>
        <v>10108.340264999999</v>
      </c>
      <c r="L24" s="114">
        <f t="shared" si="3"/>
        <v>0.12596671356903699</v>
      </c>
    </row>
    <row r="25" spans="1:12">
      <c r="A25" s="9">
        <v>2013</v>
      </c>
      <c r="B25" s="115">
        <v>73655.536999999997</v>
      </c>
      <c r="C25" s="10">
        <v>8575.7775459999993</v>
      </c>
      <c r="D25" s="10">
        <v>7854.9681419999997</v>
      </c>
      <c r="E25" s="10">
        <f t="shared" si="0"/>
        <v>16430.745687999999</v>
      </c>
      <c r="F25" s="114">
        <f t="shared" si="1"/>
        <v>0.22307549923911354</v>
      </c>
      <c r="H25" s="115">
        <v>81660</v>
      </c>
      <c r="I25" s="10">
        <v>8552.3700559999997</v>
      </c>
      <c r="J25" s="10">
        <v>2263.7355419999999</v>
      </c>
      <c r="K25" s="10">
        <f t="shared" si="2"/>
        <v>10816.105598</v>
      </c>
      <c r="L25" s="114">
        <f t="shared" si="3"/>
        <v>0.13245292184668137</v>
      </c>
    </row>
    <row r="26" spans="1:12">
      <c r="A26" s="9">
        <v>2014</v>
      </c>
      <c r="B26" s="115">
        <v>65249</v>
      </c>
      <c r="H26" s="115">
        <v>71935</v>
      </c>
      <c r="K26" s="9">
        <v>8942</v>
      </c>
      <c r="L26" s="114">
        <f t="shared" si="3"/>
        <v>0.12430666573990408</v>
      </c>
    </row>
    <row r="29" spans="1:12">
      <c r="A29" s="116" t="s">
        <v>171</v>
      </c>
    </row>
    <row r="30" spans="1:12">
      <c r="A30" s="116" t="s">
        <v>172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9"/>
  <sheetViews>
    <sheetView topLeftCell="A16" workbookViewId="0">
      <selection activeCell="F21" sqref="F21"/>
    </sheetView>
  </sheetViews>
  <sheetFormatPr baseColWidth="10" defaultRowHeight="15"/>
  <sheetData>
    <row r="1" spans="1:4" ht="15.75">
      <c r="A1" s="1" t="s">
        <v>173</v>
      </c>
    </row>
    <row r="4" spans="1:4">
      <c r="C4" t="s">
        <v>174</v>
      </c>
      <c r="D4" t="s">
        <v>174</v>
      </c>
    </row>
    <row r="5" spans="1:4">
      <c r="C5" t="s">
        <v>176</v>
      </c>
      <c r="D5" t="s">
        <v>175</v>
      </c>
    </row>
    <row r="6" spans="1:4">
      <c r="B6" s="63">
        <v>1993</v>
      </c>
      <c r="C6" s="17">
        <v>0.79030370094226088</v>
      </c>
      <c r="D6" s="17">
        <v>0.66139730611307734</v>
      </c>
    </row>
    <row r="7" spans="1:4">
      <c r="B7" s="63">
        <v>1994</v>
      </c>
      <c r="C7" s="17">
        <v>0.70886518880576821</v>
      </c>
      <c r="D7" s="17">
        <v>0.7369775630651757</v>
      </c>
    </row>
    <row r="8" spans="1:4">
      <c r="B8" s="63">
        <v>1995</v>
      </c>
      <c r="C8" s="17">
        <v>0.88359536314300513</v>
      </c>
      <c r="D8" s="17">
        <v>0.7793236971947437</v>
      </c>
    </row>
    <row r="9" spans="1:4">
      <c r="B9" s="63">
        <v>1996</v>
      </c>
      <c r="C9" s="17">
        <v>0.94379707178718619</v>
      </c>
      <c r="D9" s="17">
        <v>0.77895224927262396</v>
      </c>
    </row>
    <row r="10" spans="1:4">
      <c r="B10" s="63">
        <v>1997</v>
      </c>
      <c r="C10" s="17">
        <v>0.96224877018737232</v>
      </c>
      <c r="D10" s="17">
        <v>0.74213765766462614</v>
      </c>
    </row>
    <row r="11" spans="1:4">
      <c r="B11" s="63">
        <v>1998</v>
      </c>
      <c r="C11" s="17">
        <v>0.92310888358682353</v>
      </c>
      <c r="D11" s="17">
        <v>0.59321636255742605</v>
      </c>
    </row>
    <row r="12" spans="1:4">
      <c r="B12" s="63">
        <v>1999</v>
      </c>
      <c r="C12" s="17">
        <v>0.88374521031788611</v>
      </c>
      <c r="D12" s="17">
        <v>0.53945122427875858</v>
      </c>
    </row>
    <row r="13" spans="1:4">
      <c r="B13" s="63">
        <v>2000</v>
      </c>
      <c r="C13" s="17">
        <v>0.84444473057247871</v>
      </c>
      <c r="D13" s="17">
        <v>0.55056204287121968</v>
      </c>
    </row>
    <row r="14" spans="1:4">
      <c r="B14" s="63">
        <v>2001</v>
      </c>
      <c r="C14" s="17">
        <v>0.80628410980254339</v>
      </c>
      <c r="D14" s="17">
        <v>0.50959344262944639</v>
      </c>
    </row>
    <row r="15" spans="1:4">
      <c r="B15" s="63">
        <v>2002</v>
      </c>
      <c r="C15" s="17">
        <v>0.57151825199008621</v>
      </c>
      <c r="D15" s="17">
        <v>0.44077994388196495</v>
      </c>
    </row>
    <row r="16" spans="1:4">
      <c r="B16" s="63">
        <v>2003</v>
      </c>
      <c r="C16" s="17">
        <v>0.38853389790500148</v>
      </c>
      <c r="D16" s="17">
        <v>0.42791542041499736</v>
      </c>
    </row>
    <row r="17" spans="1:4">
      <c r="B17" s="63">
        <v>2004</v>
      </c>
      <c r="C17" s="17">
        <v>0.35451969347821116</v>
      </c>
      <c r="D17" s="17">
        <v>0.50221788128582356</v>
      </c>
    </row>
    <row r="18" spans="1:4">
      <c r="B18" s="63">
        <v>2005</v>
      </c>
      <c r="C18" s="17">
        <v>0.40910136408702463</v>
      </c>
      <c r="D18" s="17">
        <v>0.51145600470957964</v>
      </c>
    </row>
    <row r="19" spans="1:4">
      <c r="B19" s="63">
        <v>2006</v>
      </c>
      <c r="C19" s="17">
        <v>0.51097054412206822</v>
      </c>
      <c r="D19" s="17">
        <v>0.47385621307833153</v>
      </c>
    </row>
    <row r="20" spans="1:4">
      <c r="B20" s="63">
        <v>2007</v>
      </c>
      <c r="C20" s="17">
        <v>0.60482220344492044</v>
      </c>
      <c r="D20" s="17">
        <v>0.54126225576691378</v>
      </c>
    </row>
    <row r="21" spans="1:4">
      <c r="B21" s="63">
        <v>2008</v>
      </c>
      <c r="C21" s="17">
        <v>0.69071981944222238</v>
      </c>
      <c r="D21" s="17">
        <v>0.59576741474205819</v>
      </c>
    </row>
    <row r="22" spans="1:4">
      <c r="B22" s="63">
        <v>2009</v>
      </c>
      <c r="C22" s="17">
        <v>0.86607351029554525</v>
      </c>
      <c r="D22" s="17">
        <v>0.67153043244121058</v>
      </c>
    </row>
    <row r="23" spans="1:4">
      <c r="B23" s="63">
        <v>2010</v>
      </c>
      <c r="C23" s="17">
        <v>0.81564109724697298</v>
      </c>
      <c r="D23" s="17">
        <v>0.67207542842832679</v>
      </c>
    </row>
    <row r="24" spans="1:4">
      <c r="B24" s="63">
        <v>2011</v>
      </c>
      <c r="C24" s="17">
        <v>0.76227335056758183</v>
      </c>
      <c r="D24" s="17">
        <v>0.64282881923153257</v>
      </c>
    </row>
    <row r="25" spans="1:4">
      <c r="B25" s="63">
        <v>2012</v>
      </c>
      <c r="C25" s="17">
        <v>0.79595441868485972</v>
      </c>
      <c r="D25" s="17">
        <v>0.6706985956148499</v>
      </c>
    </row>
    <row r="26" spans="1:4">
      <c r="B26" s="63">
        <v>2013</v>
      </c>
      <c r="C26" s="17">
        <v>0.82296563533095712</v>
      </c>
      <c r="D26" s="17">
        <v>0.71777375088774953</v>
      </c>
    </row>
    <row r="29" spans="1:4">
      <c r="A29" t="s">
        <v>177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22"/>
  <sheetViews>
    <sheetView workbookViewId="0">
      <selection activeCell="A25" sqref="A25:XFD25"/>
    </sheetView>
  </sheetViews>
  <sheetFormatPr baseColWidth="10" defaultRowHeight="15"/>
  <sheetData>
    <row r="1" spans="1:8" ht="15.75">
      <c r="A1" s="1" t="s">
        <v>178</v>
      </c>
    </row>
    <row r="4" spans="1:8">
      <c r="A4" s="117" t="s">
        <v>179</v>
      </c>
      <c r="B4" s="117"/>
      <c r="C4" s="117"/>
      <c r="D4" s="117"/>
      <c r="E4" s="117"/>
      <c r="F4" s="117"/>
      <c r="G4" s="117"/>
      <c r="H4" s="117"/>
    </row>
    <row r="5" spans="1:8">
      <c r="A5" s="117" t="s">
        <v>180</v>
      </c>
      <c r="B5" s="117"/>
      <c r="C5" s="117" t="s">
        <v>160</v>
      </c>
      <c r="D5" s="117"/>
      <c r="E5" s="117"/>
      <c r="F5" s="117"/>
      <c r="G5" s="117"/>
      <c r="H5" s="117"/>
    </row>
    <row r="6" spans="1:8">
      <c r="A6" s="118" t="s">
        <v>181</v>
      </c>
      <c r="B6" s="119" t="s">
        <v>182</v>
      </c>
      <c r="C6" s="119"/>
      <c r="D6" s="119"/>
      <c r="E6" s="119" t="s">
        <v>183</v>
      </c>
      <c r="F6" s="119"/>
      <c r="G6" s="119"/>
      <c r="H6" s="119"/>
    </row>
    <row r="7" spans="1:8">
      <c r="A7" s="118"/>
      <c r="B7" s="118" t="s">
        <v>184</v>
      </c>
      <c r="C7" s="118" t="s">
        <v>185</v>
      </c>
      <c r="D7" s="118" t="s">
        <v>186</v>
      </c>
      <c r="E7" s="118" t="s">
        <v>184</v>
      </c>
      <c r="F7" s="118" t="s">
        <v>185</v>
      </c>
      <c r="G7" s="118" t="s">
        <v>186</v>
      </c>
      <c r="H7" s="118" t="s">
        <v>187</v>
      </c>
    </row>
    <row r="8" spans="1:8">
      <c r="A8" s="118">
        <v>2001</v>
      </c>
      <c r="B8" s="120">
        <v>408.7</v>
      </c>
      <c r="C8" s="120">
        <v>1304.8</v>
      </c>
      <c r="D8" s="120">
        <f>C8-B8</f>
        <v>896.09999999999991</v>
      </c>
      <c r="E8" s="120">
        <v>672.2</v>
      </c>
      <c r="F8" s="120">
        <v>476</v>
      </c>
      <c r="G8" s="120">
        <f>F8-E8</f>
        <v>-196.20000000000005</v>
      </c>
      <c r="H8" s="120">
        <f>G8+D8</f>
        <v>699.89999999999986</v>
      </c>
    </row>
    <row r="9" spans="1:8">
      <c r="A9" s="118">
        <v>2002</v>
      </c>
      <c r="B9" s="120">
        <v>167.1</v>
      </c>
      <c r="C9" s="120">
        <v>646</v>
      </c>
      <c r="D9" s="120">
        <f t="shared" ref="D9:D20" si="0">C9-B9</f>
        <v>478.9</v>
      </c>
      <c r="E9" s="120">
        <v>364.7</v>
      </c>
      <c r="F9" s="120">
        <v>403.5</v>
      </c>
      <c r="G9" s="120">
        <f t="shared" ref="G9:G20" si="1">F9-E9</f>
        <v>38.800000000000011</v>
      </c>
      <c r="H9" s="120">
        <f t="shared" ref="H9:H20" si="2">G9+D9</f>
        <v>517.70000000000005</v>
      </c>
    </row>
    <row r="10" spans="1:8">
      <c r="A10" s="118">
        <v>2003</v>
      </c>
      <c r="B10" s="120">
        <v>680.3</v>
      </c>
      <c r="C10" s="120">
        <v>427.3</v>
      </c>
      <c r="D10" s="120">
        <f t="shared" si="0"/>
        <v>-252.99999999999994</v>
      </c>
      <c r="E10" s="120">
        <v>553.1</v>
      </c>
      <c r="F10" s="120">
        <v>420.4</v>
      </c>
      <c r="G10" s="120">
        <f t="shared" si="1"/>
        <v>-132.70000000000005</v>
      </c>
      <c r="H10" s="120">
        <f t="shared" si="2"/>
        <v>-385.7</v>
      </c>
    </row>
    <row r="11" spans="1:8">
      <c r="A11" s="118">
        <v>2004</v>
      </c>
      <c r="B11" s="120">
        <v>1493.1</v>
      </c>
      <c r="C11" s="120">
        <v>495.4</v>
      </c>
      <c r="D11" s="120">
        <f t="shared" si="0"/>
        <v>-997.69999999999993</v>
      </c>
      <c r="E11" s="120">
        <v>876.5</v>
      </c>
      <c r="F11" s="120">
        <v>642.70000000000005</v>
      </c>
      <c r="G11" s="120">
        <f t="shared" si="1"/>
        <v>-233.79999999999995</v>
      </c>
      <c r="H11" s="120">
        <f t="shared" si="2"/>
        <v>-1231.5</v>
      </c>
    </row>
    <row r="12" spans="1:8">
      <c r="A12" s="118">
        <v>2005</v>
      </c>
      <c r="B12" s="120">
        <v>2060.4</v>
      </c>
      <c r="C12" s="120">
        <v>798.9</v>
      </c>
      <c r="D12" s="120">
        <f t="shared" si="0"/>
        <v>-1261.5</v>
      </c>
      <c r="E12" s="120">
        <v>1210.3</v>
      </c>
      <c r="F12" s="120">
        <v>790.7</v>
      </c>
      <c r="G12" s="120">
        <f t="shared" si="1"/>
        <v>-419.59999999999991</v>
      </c>
      <c r="H12" s="120">
        <f t="shared" si="2"/>
        <v>-1681.1</v>
      </c>
    </row>
    <row r="13" spans="1:8">
      <c r="A13" s="118">
        <v>2006</v>
      </c>
      <c r="B13" s="120">
        <v>2316.8000000000002</v>
      </c>
      <c r="C13" s="120">
        <v>1510.7</v>
      </c>
      <c r="D13" s="120">
        <f t="shared" si="0"/>
        <v>-806.10000000000014</v>
      </c>
      <c r="E13" s="120">
        <v>1776.1</v>
      </c>
      <c r="F13" s="120">
        <v>865.4</v>
      </c>
      <c r="G13" s="120">
        <f t="shared" si="1"/>
        <v>-910.69999999999993</v>
      </c>
      <c r="H13" s="120">
        <f t="shared" si="2"/>
        <v>-1716.8000000000002</v>
      </c>
    </row>
    <row r="14" spans="1:8">
      <c r="A14" s="118">
        <v>2007</v>
      </c>
      <c r="B14" s="120">
        <v>2817.7</v>
      </c>
      <c r="C14" s="120">
        <v>2399.1999999999998</v>
      </c>
      <c r="D14" s="120">
        <f t="shared" si="0"/>
        <v>-418.5</v>
      </c>
      <c r="E14" s="120">
        <v>2330</v>
      </c>
      <c r="F14" s="120">
        <v>1703.1</v>
      </c>
      <c r="G14" s="120">
        <f t="shared" si="1"/>
        <v>-626.90000000000009</v>
      </c>
      <c r="H14" s="120">
        <f t="shared" si="2"/>
        <v>-1045.4000000000001</v>
      </c>
    </row>
    <row r="15" spans="1:8">
      <c r="A15" s="118">
        <v>2008</v>
      </c>
      <c r="B15" s="120">
        <v>3791.9</v>
      </c>
      <c r="C15" s="120">
        <v>3522.4</v>
      </c>
      <c r="D15" s="120">
        <f t="shared" si="0"/>
        <v>-269.5</v>
      </c>
      <c r="E15" s="120">
        <v>3088.2</v>
      </c>
      <c r="F15" s="120">
        <v>1390.9</v>
      </c>
      <c r="G15" s="120">
        <f t="shared" si="1"/>
        <v>-1697.2999999999997</v>
      </c>
      <c r="H15" s="120">
        <f t="shared" si="2"/>
        <v>-1966.7999999999997</v>
      </c>
    </row>
    <row r="16" spans="1:8">
      <c r="A16" s="118">
        <v>2009</v>
      </c>
      <c r="B16" s="120">
        <v>2235.6999999999998</v>
      </c>
      <c r="C16" s="120">
        <v>3735.2</v>
      </c>
      <c r="D16" s="120">
        <f t="shared" si="0"/>
        <v>1499.5</v>
      </c>
      <c r="E16" s="120">
        <v>2372.6999999999998</v>
      </c>
      <c r="F16" s="120">
        <v>1123.0999999999999</v>
      </c>
      <c r="G16" s="120">
        <f t="shared" si="1"/>
        <v>-1249.5999999999999</v>
      </c>
      <c r="H16" s="120">
        <f t="shared" si="2"/>
        <v>249.90000000000009</v>
      </c>
    </row>
    <row r="17" spans="1:8">
      <c r="A17" s="118">
        <v>2010</v>
      </c>
      <c r="B17" s="120">
        <v>3986.9</v>
      </c>
      <c r="C17" s="120">
        <v>5404.9</v>
      </c>
      <c r="D17" s="120">
        <f t="shared" si="0"/>
        <v>1417.9999999999995</v>
      </c>
      <c r="E17" s="120">
        <v>3915.8</v>
      </c>
      <c r="F17" s="120">
        <v>1459.6</v>
      </c>
      <c r="G17" s="120">
        <f t="shared" si="1"/>
        <v>-2456.2000000000003</v>
      </c>
      <c r="H17" s="120">
        <f t="shared" si="2"/>
        <v>-1038.2000000000007</v>
      </c>
    </row>
    <row r="18" spans="1:8">
      <c r="A18" s="118">
        <v>2011</v>
      </c>
      <c r="B18" s="120">
        <v>5403.5</v>
      </c>
      <c r="C18" s="120">
        <v>6142.2</v>
      </c>
      <c r="D18" s="120">
        <f t="shared" si="0"/>
        <v>738.69999999999982</v>
      </c>
      <c r="E18" s="120">
        <v>4819.6000000000004</v>
      </c>
      <c r="F18" s="120">
        <v>1479.3</v>
      </c>
      <c r="G18" s="120">
        <f t="shared" si="1"/>
        <v>-3340.3</v>
      </c>
      <c r="H18" s="120">
        <f t="shared" si="2"/>
        <v>-2601.6000000000004</v>
      </c>
    </row>
    <row r="19" spans="1:8">
      <c r="A19" s="118">
        <v>2012</v>
      </c>
      <c r="B19" s="120">
        <v>4531</v>
      </c>
      <c r="C19" s="120">
        <v>6459.3</v>
      </c>
      <c r="D19" s="120">
        <f t="shared" si="0"/>
        <v>1928.3000000000002</v>
      </c>
      <c r="E19" s="120">
        <v>4112.3999999999996</v>
      </c>
      <c r="F19" s="120">
        <v>1526.8</v>
      </c>
      <c r="G19" s="120">
        <f t="shared" si="1"/>
        <v>-2585.5999999999995</v>
      </c>
      <c r="H19" s="120">
        <f t="shared" si="2"/>
        <v>-657.29999999999927</v>
      </c>
    </row>
    <row r="20" spans="1:8">
      <c r="A20" s="118">
        <v>2013</v>
      </c>
      <c r="B20" s="120">
        <v>6658.8</v>
      </c>
      <c r="C20" s="120">
        <v>7077.8</v>
      </c>
      <c r="D20" s="120">
        <f t="shared" si="0"/>
        <v>419</v>
      </c>
      <c r="E20" s="120">
        <v>4027.4</v>
      </c>
      <c r="F20" s="120">
        <v>1754.3</v>
      </c>
      <c r="G20" s="120">
        <f t="shared" si="1"/>
        <v>-2273.1000000000004</v>
      </c>
      <c r="H20" s="120">
        <f t="shared" si="2"/>
        <v>-1854.1000000000004</v>
      </c>
    </row>
    <row r="22" spans="1:8">
      <c r="A22" t="s">
        <v>188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Y12"/>
  <sheetViews>
    <sheetView workbookViewId="0">
      <selection activeCell="C23" sqref="C23"/>
    </sheetView>
  </sheetViews>
  <sheetFormatPr baseColWidth="10" defaultRowHeight="15"/>
  <sheetData>
    <row r="1" spans="1:25">
      <c r="A1" s="7" t="s">
        <v>12</v>
      </c>
    </row>
    <row r="5" spans="1:25">
      <c r="A5" s="5" t="s">
        <v>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>
      <c r="A6" s="5"/>
      <c r="B6" s="6">
        <v>1960</v>
      </c>
      <c r="C6" s="6">
        <v>1961</v>
      </c>
      <c r="D6" s="6">
        <v>1962</v>
      </c>
      <c r="E6" s="6">
        <v>1963</v>
      </c>
      <c r="F6" s="6">
        <v>1964</v>
      </c>
      <c r="G6" s="6">
        <v>1965</v>
      </c>
      <c r="H6" s="6">
        <v>1966</v>
      </c>
      <c r="I6" s="6">
        <v>1967</v>
      </c>
      <c r="J6" s="6">
        <v>1968</v>
      </c>
      <c r="K6" s="6">
        <v>1969</v>
      </c>
      <c r="L6" s="6">
        <v>1970</v>
      </c>
      <c r="M6" s="6">
        <v>1971</v>
      </c>
      <c r="N6" s="6">
        <v>1972</v>
      </c>
      <c r="O6" s="6">
        <v>1973</v>
      </c>
      <c r="P6" s="6">
        <v>1974</v>
      </c>
      <c r="Q6" s="6">
        <v>1975</v>
      </c>
      <c r="R6" s="6">
        <v>1976</v>
      </c>
      <c r="S6" s="6">
        <v>1977</v>
      </c>
      <c r="T6" s="6">
        <v>1978</v>
      </c>
      <c r="U6" s="6">
        <v>1979</v>
      </c>
      <c r="V6" s="6">
        <v>1980</v>
      </c>
      <c r="W6" s="6">
        <v>1981</v>
      </c>
      <c r="X6" s="6">
        <v>1982</v>
      </c>
      <c r="Y6" s="6">
        <v>1983</v>
      </c>
    </row>
    <row r="7" spans="1:25">
      <c r="A7" s="5" t="s">
        <v>9</v>
      </c>
      <c r="B7" s="5">
        <v>80.701581847661302</v>
      </c>
      <c r="C7" s="5">
        <v>169.85050247856029</v>
      </c>
      <c r="D7" s="5">
        <v>160.4292771008742</v>
      </c>
      <c r="E7" s="5">
        <v>78.227188330300535</v>
      </c>
      <c r="F7" s="5">
        <v>114.59245262875599</v>
      </c>
      <c r="G7" s="5">
        <v>103.22412055665554</v>
      </c>
      <c r="H7" s="5">
        <v>-99.467816896070246</v>
      </c>
      <c r="I7" s="5">
        <v>-94.98607416268726</v>
      </c>
      <c r="J7" s="5">
        <v>-76.408865663419974</v>
      </c>
      <c r="K7" s="5">
        <v>-97.705779705181953</v>
      </c>
      <c r="L7" s="5">
        <v>-86.353948000000003</v>
      </c>
      <c r="M7" s="5">
        <v>-99.62839411370679</v>
      </c>
      <c r="N7" s="5">
        <v>-100.43649340134951</v>
      </c>
      <c r="O7" s="5">
        <v>-89.183566154318299</v>
      </c>
      <c r="P7" s="5">
        <v>-90.974802189600524</v>
      </c>
      <c r="Q7" s="5">
        <v>-88.882112358415966</v>
      </c>
      <c r="R7" s="5">
        <v>-73.139297764084077</v>
      </c>
      <c r="S7" s="5">
        <v>-106.72969759778478</v>
      </c>
      <c r="T7" s="5">
        <v>-84.088742468686007</v>
      </c>
      <c r="U7" s="5">
        <v>-114.54018451804914</v>
      </c>
      <c r="V7" s="5">
        <v>-234.41413357888345</v>
      </c>
      <c r="W7" s="5">
        <v>-288.09157570523041</v>
      </c>
      <c r="X7" s="5">
        <v>-68.789694589683563</v>
      </c>
      <c r="Y7" s="5">
        <v>-100.10146326223237</v>
      </c>
    </row>
    <row r="8" spans="1:25">
      <c r="A8" s="5" t="s">
        <v>10</v>
      </c>
      <c r="B8" s="5"/>
      <c r="C8" s="5"/>
      <c r="D8" s="5"/>
      <c r="E8" s="5"/>
      <c r="F8" s="5"/>
      <c r="G8" s="5"/>
      <c r="H8" s="5">
        <v>4.541406221151794</v>
      </c>
      <c r="I8" s="5">
        <v>8.2254710132256559</v>
      </c>
      <c r="J8" s="5">
        <v>12.715276880756154</v>
      </c>
      <c r="K8" s="5">
        <v>17.69223490401923</v>
      </c>
      <c r="L8" s="5">
        <v>15.904347</v>
      </c>
      <c r="M8" s="5">
        <v>18.058088865275934</v>
      </c>
      <c r="N8" s="5">
        <v>32.343393637156915</v>
      </c>
      <c r="O8" s="5">
        <v>82.25027151959668</v>
      </c>
      <c r="P8" s="5">
        <v>88.27266410260161</v>
      </c>
      <c r="Q8" s="5">
        <v>71.444415527613913</v>
      </c>
      <c r="R8" s="5">
        <v>53.556020697727</v>
      </c>
      <c r="S8" s="5">
        <v>81.153075903673368</v>
      </c>
      <c r="T8" s="5">
        <v>75.796116321760323</v>
      </c>
      <c r="U8" s="5">
        <v>59.736043152727106</v>
      </c>
      <c r="V8" s="5">
        <v>41.485289079592256</v>
      </c>
      <c r="W8" s="5">
        <v>31.555854820039286</v>
      </c>
      <c r="X8" s="5">
        <v>20.36634104910322</v>
      </c>
      <c r="Y8" s="5">
        <v>32.438692675270978</v>
      </c>
    </row>
    <row r="9" spans="1:25">
      <c r="A9" s="5" t="s">
        <v>11</v>
      </c>
      <c r="B9" s="5"/>
      <c r="C9" s="5"/>
      <c r="D9" s="5"/>
      <c r="E9" s="5"/>
      <c r="F9" s="5"/>
      <c r="G9" s="5"/>
      <c r="H9" s="5">
        <v>-94.926410674918458</v>
      </c>
      <c r="I9" s="5">
        <v>-86.760603149461602</v>
      </c>
      <c r="J9" s="5">
        <v>-63.693588782663824</v>
      </c>
      <c r="K9" s="5">
        <v>-80.013544801162723</v>
      </c>
      <c r="L9" s="5">
        <v>-70.449601000000001</v>
      </c>
      <c r="M9" s="5">
        <v>-81.570305248430856</v>
      </c>
      <c r="N9" s="5">
        <v>-68.093099764192601</v>
      </c>
      <c r="O9" s="5">
        <v>-6.9332946347216193</v>
      </c>
      <c r="P9" s="5">
        <v>-2.7021380869989144</v>
      </c>
      <c r="Q9" s="5">
        <v>-17.437696830802054</v>
      </c>
      <c r="R9" s="5">
        <v>-19.583277066357077</v>
      </c>
      <c r="S9" s="5">
        <v>-25.57662169411141</v>
      </c>
      <c r="T9" s="5">
        <v>-8.2926261469256843</v>
      </c>
      <c r="U9" s="5">
        <v>-54.804141365322039</v>
      </c>
      <c r="V9" s="5">
        <v>-192.92884449929119</v>
      </c>
      <c r="W9" s="5">
        <v>-256.53572088519115</v>
      </c>
      <c r="X9" s="5">
        <v>-48.423353540580344</v>
      </c>
      <c r="Y9" s="5">
        <v>-67.662770586961386</v>
      </c>
    </row>
    <row r="12" spans="1:25">
      <c r="A12" t="s">
        <v>13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3"/>
  <sheetViews>
    <sheetView workbookViewId="0"/>
  </sheetViews>
  <sheetFormatPr baseColWidth="10" defaultRowHeight="15"/>
  <sheetData>
    <row r="1" spans="1:4" ht="15.75">
      <c r="A1" s="8" t="s">
        <v>14</v>
      </c>
    </row>
    <row r="4" spans="1:4">
      <c r="B4" t="s">
        <v>15</v>
      </c>
      <c r="C4" t="s">
        <v>17</v>
      </c>
      <c r="D4" t="s">
        <v>16</v>
      </c>
    </row>
    <row r="5" spans="1:4">
      <c r="A5" s="9">
        <v>1959</v>
      </c>
      <c r="B5" s="10">
        <v>32952</v>
      </c>
      <c r="C5" s="10">
        <v>32318</v>
      </c>
      <c r="D5" s="10"/>
    </row>
    <row r="6" spans="1:4">
      <c r="A6" s="9">
        <v>1960</v>
      </c>
      <c r="B6" s="10">
        <v>89338</v>
      </c>
      <c r="C6" s="10">
        <v>87722</v>
      </c>
      <c r="D6" s="10">
        <v>1</v>
      </c>
    </row>
    <row r="7" spans="1:4">
      <c r="A7" s="9">
        <v>1961</v>
      </c>
      <c r="B7" s="10">
        <v>136188</v>
      </c>
      <c r="C7" s="10">
        <v>134924</v>
      </c>
      <c r="D7" s="10">
        <v>2</v>
      </c>
    </row>
    <row r="8" spans="1:4">
      <c r="A8" s="9">
        <v>1962</v>
      </c>
      <c r="B8" s="10">
        <v>129880</v>
      </c>
      <c r="C8" s="10">
        <v>124439</v>
      </c>
      <c r="D8" s="10">
        <v>8</v>
      </c>
    </row>
    <row r="9" spans="1:4">
      <c r="A9" s="9">
        <v>1963</v>
      </c>
      <c r="B9" s="10">
        <v>104899</v>
      </c>
      <c r="C9" s="10">
        <v>106133</v>
      </c>
      <c r="D9" s="10">
        <v>33</v>
      </c>
    </row>
    <row r="10" spans="1:4">
      <c r="A10" s="9">
        <v>1964</v>
      </c>
      <c r="B10" s="10">
        <v>166483</v>
      </c>
      <c r="C10" s="10">
        <v>167452</v>
      </c>
      <c r="D10" s="10">
        <v>86</v>
      </c>
    </row>
    <row r="11" spans="1:4">
      <c r="A11" s="9">
        <v>1965</v>
      </c>
      <c r="B11" s="10">
        <v>194536</v>
      </c>
      <c r="C11" s="10">
        <v>190697</v>
      </c>
      <c r="D11" s="10">
        <v>88</v>
      </c>
    </row>
    <row r="12" spans="1:4">
      <c r="A12" s="9">
        <v>1966</v>
      </c>
      <c r="B12" s="10">
        <v>179453</v>
      </c>
      <c r="C12" s="10">
        <v>177339</v>
      </c>
      <c r="D12" s="10">
        <v>35</v>
      </c>
    </row>
    <row r="13" spans="1:4">
      <c r="A13" s="9">
        <v>1967</v>
      </c>
      <c r="B13" s="10">
        <v>175318</v>
      </c>
      <c r="C13" s="10">
        <v>177519</v>
      </c>
      <c r="D13" s="10">
        <v>58</v>
      </c>
    </row>
    <row r="14" spans="1:4">
      <c r="A14" s="9">
        <v>1968</v>
      </c>
      <c r="B14" s="10">
        <v>180976</v>
      </c>
      <c r="C14" s="10">
        <v>185343</v>
      </c>
      <c r="D14" s="10">
        <v>76</v>
      </c>
    </row>
    <row r="15" spans="1:4">
      <c r="A15" s="9">
        <v>1969</v>
      </c>
      <c r="B15" s="10">
        <v>218590</v>
      </c>
      <c r="C15" s="10">
        <v>211144</v>
      </c>
      <c r="D15" s="10">
        <v>459</v>
      </c>
    </row>
    <row r="16" spans="1:4">
      <c r="A16" s="9">
        <v>1970</v>
      </c>
      <c r="B16" s="10">
        <v>219599</v>
      </c>
      <c r="C16" s="10">
        <v>220746</v>
      </c>
      <c r="D16" s="10">
        <v>849</v>
      </c>
    </row>
    <row r="17" spans="1:4">
      <c r="A17" s="9">
        <v>1971</v>
      </c>
      <c r="B17" s="10">
        <v>253237</v>
      </c>
      <c r="C17" s="10">
        <v>253723</v>
      </c>
      <c r="D17" s="10">
        <v>1832</v>
      </c>
    </row>
    <row r="18" spans="1:4">
      <c r="A18" s="9">
        <v>1972</v>
      </c>
      <c r="B18" s="10">
        <v>268593</v>
      </c>
      <c r="C18" s="10">
        <v>261796</v>
      </c>
      <c r="D18" s="10">
        <v>3493</v>
      </c>
    </row>
    <row r="19" spans="1:4">
      <c r="A19" s="9">
        <v>1973</v>
      </c>
      <c r="B19" s="10">
        <v>293742</v>
      </c>
      <c r="C19" s="10">
        <v>285300</v>
      </c>
      <c r="D19" s="10">
        <v>11214</v>
      </c>
    </row>
    <row r="20" spans="1:4">
      <c r="A20" s="9">
        <v>1974</v>
      </c>
      <c r="B20" s="10">
        <v>286312</v>
      </c>
      <c r="C20" s="10">
        <v>271259</v>
      </c>
      <c r="D20" s="10">
        <v>15443</v>
      </c>
    </row>
    <row r="21" spans="1:4">
      <c r="A21" s="9">
        <v>1975</v>
      </c>
      <c r="B21" s="10">
        <v>240036</v>
      </c>
      <c r="C21" s="10">
        <v>226831</v>
      </c>
      <c r="D21" s="10">
        <v>13741</v>
      </c>
    </row>
    <row r="22" spans="1:4">
      <c r="A22" s="9">
        <v>1976</v>
      </c>
      <c r="B22" s="10">
        <v>193517</v>
      </c>
      <c r="C22" s="10">
        <v>177716</v>
      </c>
      <c r="D22" s="10">
        <v>13442</v>
      </c>
    </row>
    <row r="23" spans="1:4">
      <c r="A23" s="9">
        <v>1977</v>
      </c>
      <c r="B23" s="10">
        <v>235356</v>
      </c>
      <c r="C23" s="10">
        <v>212301</v>
      </c>
      <c r="D23" s="10">
        <v>8013</v>
      </c>
    </row>
    <row r="24" spans="1:4">
      <c r="A24" s="9">
        <v>1978</v>
      </c>
      <c r="B24" s="10">
        <v>179160</v>
      </c>
      <c r="C24" s="10">
        <v>190559</v>
      </c>
      <c r="D24" s="10">
        <v>3988</v>
      </c>
    </row>
    <row r="25" spans="1:4">
      <c r="A25" s="9">
        <v>1979</v>
      </c>
      <c r="B25" s="10">
        <v>253217</v>
      </c>
      <c r="C25" s="10">
        <v>249669</v>
      </c>
      <c r="D25" s="10">
        <v>2262</v>
      </c>
    </row>
    <row r="26" spans="1:4">
      <c r="A26" s="9">
        <v>1980</v>
      </c>
      <c r="B26" s="10">
        <v>281793</v>
      </c>
      <c r="C26" s="10">
        <v>275058</v>
      </c>
      <c r="D26" s="10">
        <v>3607</v>
      </c>
    </row>
    <row r="27" spans="1:4">
      <c r="A27" s="9">
        <v>1981</v>
      </c>
      <c r="B27" s="10">
        <v>172363</v>
      </c>
      <c r="C27" s="10">
        <v>178848</v>
      </c>
      <c r="D27" s="10">
        <v>285</v>
      </c>
    </row>
    <row r="28" spans="1:4">
      <c r="A28" s="9">
        <v>1982</v>
      </c>
      <c r="B28" s="10">
        <v>132117</v>
      </c>
      <c r="C28" s="10">
        <v>131805</v>
      </c>
      <c r="D28" s="10">
        <v>3234</v>
      </c>
    </row>
    <row r="29" spans="1:4">
      <c r="A29" s="9">
        <v>1983</v>
      </c>
      <c r="B29" s="10">
        <v>159876</v>
      </c>
      <c r="C29" s="10">
        <v>150565</v>
      </c>
      <c r="D29" s="10">
        <v>5202</v>
      </c>
    </row>
    <row r="30" spans="1:4">
      <c r="A30" s="9">
        <v>1984</v>
      </c>
      <c r="B30" s="10">
        <v>167323</v>
      </c>
      <c r="C30" s="10">
        <v>165059</v>
      </c>
      <c r="D30" s="10">
        <v>4243</v>
      </c>
    </row>
    <row r="31" spans="1:4">
      <c r="A31" s="9">
        <v>1985</v>
      </c>
      <c r="B31" s="10">
        <v>137675</v>
      </c>
      <c r="C31" s="10">
        <v>145524</v>
      </c>
      <c r="D31" s="10">
        <v>774</v>
      </c>
    </row>
    <row r="32" spans="1:4">
      <c r="A32" s="9">
        <v>1986</v>
      </c>
      <c r="B32" s="10">
        <v>170490</v>
      </c>
      <c r="C32" s="10">
        <v>165575</v>
      </c>
      <c r="D32" s="10">
        <v>357</v>
      </c>
    </row>
    <row r="33" spans="1:4">
      <c r="A33" s="9">
        <v>1987</v>
      </c>
      <c r="B33" s="10">
        <v>193315</v>
      </c>
      <c r="C33" s="10">
        <v>190827</v>
      </c>
      <c r="D33" s="10">
        <v>460</v>
      </c>
    </row>
    <row r="34" spans="1:4">
      <c r="A34" s="9">
        <v>1988</v>
      </c>
      <c r="B34" s="10">
        <v>164160</v>
      </c>
      <c r="C34" s="10">
        <v>162517</v>
      </c>
      <c r="D34" s="10">
        <v>1634</v>
      </c>
    </row>
    <row r="35" spans="1:4">
      <c r="A35" s="9">
        <v>1989</v>
      </c>
      <c r="B35" s="10">
        <v>127823</v>
      </c>
      <c r="C35" s="10">
        <v>132921</v>
      </c>
      <c r="D35" s="10">
        <v>1841</v>
      </c>
    </row>
    <row r="36" spans="1:4">
      <c r="A36" s="9">
        <v>1990</v>
      </c>
      <c r="B36" s="10">
        <v>99639</v>
      </c>
      <c r="C36" s="10">
        <v>94787</v>
      </c>
      <c r="D36" s="10">
        <v>1126</v>
      </c>
    </row>
    <row r="37" spans="1:4">
      <c r="A37" s="9">
        <v>1991</v>
      </c>
      <c r="B37" s="10">
        <v>138958</v>
      </c>
      <c r="C37" s="10">
        <v>137175</v>
      </c>
      <c r="D37" s="10">
        <v>5205</v>
      </c>
    </row>
    <row r="38" spans="1:4">
      <c r="A38" s="9">
        <v>1992</v>
      </c>
      <c r="B38" s="10">
        <v>262022</v>
      </c>
      <c r="C38" s="10">
        <v>243363</v>
      </c>
      <c r="D38" s="10">
        <v>16353</v>
      </c>
    </row>
    <row r="39" spans="1:4">
      <c r="A39" s="9">
        <v>1993</v>
      </c>
      <c r="B39" s="10">
        <v>342344</v>
      </c>
      <c r="C39" s="10">
        <v>311213</v>
      </c>
      <c r="D39" s="10">
        <v>29976</v>
      </c>
    </row>
    <row r="40" spans="1:4">
      <c r="A40" s="9">
        <v>1994</v>
      </c>
      <c r="B40" s="10">
        <v>408777</v>
      </c>
      <c r="C40" s="10">
        <v>360721</v>
      </c>
      <c r="D40" s="10">
        <v>38657</v>
      </c>
    </row>
    <row r="41" spans="1:4">
      <c r="A41" s="9">
        <v>1995</v>
      </c>
      <c r="B41" s="10">
        <v>262401</v>
      </c>
      <c r="C41" s="10">
        <v>224961</v>
      </c>
      <c r="D41" s="10">
        <v>52746</v>
      </c>
    </row>
    <row r="42" spans="1:4">
      <c r="A42" s="9">
        <v>1996</v>
      </c>
      <c r="B42" s="10">
        <v>313152</v>
      </c>
      <c r="C42" s="10">
        <v>215143</v>
      </c>
      <c r="D42" s="10">
        <v>108990</v>
      </c>
    </row>
    <row r="43" spans="1:4">
      <c r="A43" s="9">
        <v>1997</v>
      </c>
      <c r="B43" s="10">
        <v>446306</v>
      </c>
      <c r="C43" s="10">
        <v>228297</v>
      </c>
      <c r="D43" s="10">
        <v>210386</v>
      </c>
    </row>
    <row r="44" spans="1:4">
      <c r="A44" s="9">
        <v>1998</v>
      </c>
      <c r="B44" s="10">
        <v>457956</v>
      </c>
      <c r="C44" s="10">
        <v>221971</v>
      </c>
      <c r="D44" s="10">
        <v>237497</v>
      </c>
    </row>
    <row r="45" spans="1:4">
      <c r="A45" s="9">
        <v>1999</v>
      </c>
      <c r="B45" s="10">
        <v>304834</v>
      </c>
      <c r="C45" s="10">
        <v>220553</v>
      </c>
      <c r="D45" s="10">
        <v>98362</v>
      </c>
    </row>
    <row r="46" spans="1:4">
      <c r="A46" s="9">
        <v>2000</v>
      </c>
      <c r="B46" s="10">
        <v>339246</v>
      </c>
      <c r="C46" s="10">
        <v>186283</v>
      </c>
      <c r="D46" s="10">
        <v>135760</v>
      </c>
    </row>
    <row r="47" spans="1:4">
      <c r="A47" s="9">
        <v>2001</v>
      </c>
      <c r="B47" s="10">
        <v>235577</v>
      </c>
      <c r="C47" s="10">
        <v>93833</v>
      </c>
      <c r="D47" s="10">
        <v>155123</v>
      </c>
    </row>
    <row r="48" spans="1:4">
      <c r="A48" s="9">
        <v>2002</v>
      </c>
      <c r="B48" s="10">
        <v>159401</v>
      </c>
      <c r="C48" s="10">
        <v>46294</v>
      </c>
      <c r="D48" s="10">
        <v>123062</v>
      </c>
    </row>
    <row r="49" spans="1:4">
      <c r="A49" s="9">
        <v>2003</v>
      </c>
      <c r="B49" s="10">
        <v>169621</v>
      </c>
      <c r="C49" s="10">
        <v>64868</v>
      </c>
      <c r="D49" s="10">
        <v>108058</v>
      </c>
    </row>
    <row r="50" spans="1:4">
      <c r="A50" s="9">
        <v>2004</v>
      </c>
      <c r="B50" s="10">
        <v>260402</v>
      </c>
      <c r="C50" s="10">
        <v>108572</v>
      </c>
      <c r="D50" s="10">
        <v>146236</v>
      </c>
    </row>
    <row r="51" spans="1:4">
      <c r="A51" s="9">
        <v>2005</v>
      </c>
      <c r="B51" s="10">
        <v>319755</v>
      </c>
      <c r="C51" s="10">
        <v>143282</v>
      </c>
      <c r="D51" s="10">
        <v>181581</v>
      </c>
    </row>
    <row r="52" spans="1:4">
      <c r="A52" s="9">
        <v>2006</v>
      </c>
      <c r="B52" s="10">
        <v>432101</v>
      </c>
      <c r="C52" s="10">
        <v>188479</v>
      </c>
      <c r="D52" s="10">
        <v>236789</v>
      </c>
    </row>
    <row r="53" spans="1:4">
      <c r="A53" s="9">
        <v>2007</v>
      </c>
      <c r="B53" s="10">
        <v>544647</v>
      </c>
      <c r="C53" s="10">
        <v>234354</v>
      </c>
      <c r="D53" s="10">
        <v>316410</v>
      </c>
    </row>
    <row r="54" spans="1:4">
      <c r="A54" s="9">
        <v>2008</v>
      </c>
      <c r="B54" s="10">
        <v>597086</v>
      </c>
      <c r="C54" s="10">
        <v>238465</v>
      </c>
      <c r="D54" s="10">
        <v>351092</v>
      </c>
    </row>
    <row r="55" spans="1:4">
      <c r="A55" s="9">
        <v>2009</v>
      </c>
      <c r="B55" s="10">
        <v>512924</v>
      </c>
      <c r="C55" s="10">
        <v>198732</v>
      </c>
      <c r="D55" s="10">
        <v>322495</v>
      </c>
    </row>
    <row r="56" spans="1:4">
      <c r="A56" s="9">
        <v>2010</v>
      </c>
      <c r="B56" s="10">
        <v>716540</v>
      </c>
      <c r="C56" s="10">
        <v>262532</v>
      </c>
      <c r="D56" s="10">
        <v>447953</v>
      </c>
    </row>
    <row r="57" spans="1:4">
      <c r="A57" s="9">
        <v>2011</v>
      </c>
      <c r="B57" s="10">
        <v>828771</v>
      </c>
      <c r="C57" s="10">
        <v>324795</v>
      </c>
      <c r="D57" s="10">
        <v>506715</v>
      </c>
    </row>
    <row r="58" spans="1:4">
      <c r="A58" s="9">
        <v>2012</v>
      </c>
      <c r="B58" s="10">
        <v>764495</v>
      </c>
      <c r="C58" s="10">
        <v>347997</v>
      </c>
      <c r="D58" s="10">
        <v>413472</v>
      </c>
    </row>
    <row r="59" spans="1:4">
      <c r="A59" s="9">
        <v>2013</v>
      </c>
      <c r="B59" s="11">
        <v>791007</v>
      </c>
      <c r="C59" s="10">
        <v>358582</v>
      </c>
      <c r="D59" s="10">
        <v>433295</v>
      </c>
    </row>
    <row r="60" spans="1:4">
      <c r="A60" s="9">
        <v>2014</v>
      </c>
      <c r="B60" s="11">
        <v>617329</v>
      </c>
      <c r="C60" s="10">
        <v>272605</v>
      </c>
      <c r="D60" s="10">
        <v>357847</v>
      </c>
    </row>
    <row r="62" spans="1:4" ht="15.75">
      <c r="A62" s="13" t="s">
        <v>18</v>
      </c>
    </row>
    <row r="63" spans="1:4">
      <c r="A63" s="12"/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62"/>
  <sheetViews>
    <sheetView workbookViewId="0"/>
  </sheetViews>
  <sheetFormatPr baseColWidth="10" defaultRowHeight="15"/>
  <sheetData>
    <row r="1" spans="1:2" ht="15.75">
      <c r="A1" s="15" t="s">
        <v>20</v>
      </c>
    </row>
    <row r="4" spans="1:2">
      <c r="B4" s="14" t="s">
        <v>19</v>
      </c>
    </row>
    <row r="5" spans="1:2">
      <c r="A5" s="9">
        <v>1959</v>
      </c>
      <c r="B5" s="2">
        <v>39333</v>
      </c>
    </row>
    <row r="6" spans="1:2">
      <c r="A6" s="9">
        <v>1960</v>
      </c>
      <c r="B6" s="2">
        <v>92829</v>
      </c>
    </row>
    <row r="7" spans="1:2">
      <c r="A7" s="9">
        <v>1961</v>
      </c>
      <c r="B7" s="2">
        <v>139871</v>
      </c>
    </row>
    <row r="8" spans="1:2">
      <c r="A8" s="9">
        <v>1962</v>
      </c>
      <c r="B8" s="2">
        <v>130471</v>
      </c>
    </row>
    <row r="9" spans="1:2">
      <c r="A9" s="9">
        <v>1963</v>
      </c>
      <c r="B9" s="2">
        <v>107819</v>
      </c>
    </row>
    <row r="10" spans="1:2">
      <c r="A10" s="9">
        <v>1964</v>
      </c>
      <c r="B10" s="2">
        <v>168738</v>
      </c>
    </row>
    <row r="11" spans="1:2">
      <c r="A11" s="9">
        <v>1965</v>
      </c>
      <c r="B11" s="2">
        <v>191804</v>
      </c>
    </row>
    <row r="12" spans="1:2">
      <c r="A12" s="9">
        <v>1966</v>
      </c>
      <c r="B12" s="2">
        <v>178855</v>
      </c>
    </row>
    <row r="13" spans="1:2">
      <c r="A13" s="9">
        <v>1967</v>
      </c>
      <c r="B13" s="2">
        <v>179512</v>
      </c>
    </row>
    <row r="14" spans="1:2">
      <c r="A14" s="9">
        <v>1968</v>
      </c>
      <c r="B14" s="2">
        <v>186428</v>
      </c>
    </row>
    <row r="15" spans="1:2">
      <c r="A15" s="9">
        <v>1969</v>
      </c>
      <c r="B15" s="2">
        <v>212223</v>
      </c>
    </row>
    <row r="16" spans="1:2">
      <c r="A16" s="9">
        <v>1970</v>
      </c>
      <c r="B16" s="2">
        <v>221294</v>
      </c>
    </row>
    <row r="17" spans="1:2">
      <c r="A17" s="9">
        <v>1971</v>
      </c>
      <c r="B17" s="2">
        <v>254364</v>
      </c>
    </row>
    <row r="18" spans="1:2">
      <c r="A18" s="9">
        <v>1972</v>
      </c>
      <c r="B18" s="2">
        <v>262196</v>
      </c>
    </row>
    <row r="19" spans="1:2">
      <c r="A19" s="9">
        <v>1973</v>
      </c>
      <c r="B19" s="2">
        <v>285518</v>
      </c>
    </row>
    <row r="20" spans="1:2">
      <c r="A20" s="9">
        <v>1974</v>
      </c>
      <c r="B20" s="2">
        <v>271499</v>
      </c>
    </row>
    <row r="21" spans="1:2">
      <c r="A21" s="9">
        <v>1975</v>
      </c>
      <c r="B21" s="2">
        <v>227287</v>
      </c>
    </row>
    <row r="22" spans="1:2">
      <c r="A22" s="9">
        <v>1976</v>
      </c>
      <c r="B22" s="2">
        <v>178015</v>
      </c>
    </row>
    <row r="23" spans="1:2">
      <c r="A23" s="9">
        <v>1977</v>
      </c>
      <c r="B23" s="2">
        <v>212639</v>
      </c>
    </row>
    <row r="24" spans="1:2">
      <c r="A24" s="9">
        <v>1978</v>
      </c>
      <c r="B24" s="2">
        <v>191017</v>
      </c>
    </row>
    <row r="25" spans="1:2">
      <c r="A25" s="9">
        <v>1979</v>
      </c>
      <c r="B25" s="2">
        <v>260948</v>
      </c>
    </row>
    <row r="26" spans="1:2">
      <c r="A26" s="9">
        <v>1980</v>
      </c>
      <c r="B26" s="2">
        <v>343419</v>
      </c>
    </row>
    <row r="27" spans="1:2">
      <c r="A27" s="9">
        <v>1981</v>
      </c>
      <c r="B27" s="2">
        <v>238974</v>
      </c>
    </row>
    <row r="28" spans="1:2">
      <c r="A28" s="9">
        <v>1982</v>
      </c>
      <c r="B28" s="2">
        <v>137144</v>
      </c>
    </row>
    <row r="29" spans="1:2">
      <c r="A29" s="9">
        <v>1983</v>
      </c>
      <c r="B29" s="2">
        <v>151640</v>
      </c>
    </row>
    <row r="30" spans="1:2">
      <c r="A30" s="9">
        <v>1984</v>
      </c>
      <c r="B30" s="2">
        <v>165578</v>
      </c>
    </row>
    <row r="31" spans="1:2">
      <c r="A31" s="9">
        <v>1985</v>
      </c>
      <c r="B31" s="2">
        <v>146271</v>
      </c>
    </row>
    <row r="32" spans="1:2">
      <c r="A32" s="9">
        <v>1986</v>
      </c>
      <c r="B32" s="2">
        <v>166624</v>
      </c>
    </row>
    <row r="33" spans="1:2">
      <c r="A33" s="9">
        <v>1987</v>
      </c>
      <c r="B33" s="2">
        <v>192357</v>
      </c>
    </row>
    <row r="34" spans="1:2">
      <c r="A34" s="9">
        <v>1988</v>
      </c>
      <c r="B34" s="2">
        <v>163896</v>
      </c>
    </row>
    <row r="35" spans="1:2">
      <c r="A35" s="9">
        <v>1989</v>
      </c>
      <c r="B35" s="2">
        <v>133563</v>
      </c>
    </row>
    <row r="36" spans="1:2">
      <c r="A36" s="9">
        <v>1990</v>
      </c>
      <c r="B36" s="2">
        <v>95960</v>
      </c>
    </row>
    <row r="37" spans="1:2">
      <c r="A37" s="9">
        <v>1991</v>
      </c>
      <c r="B37" s="2">
        <v>165806</v>
      </c>
    </row>
    <row r="38" spans="1:2">
      <c r="A38" s="9">
        <v>1992</v>
      </c>
      <c r="B38" s="2">
        <v>349245</v>
      </c>
    </row>
    <row r="39" spans="1:2">
      <c r="A39" s="9">
        <v>1993</v>
      </c>
      <c r="B39" s="2">
        <v>420850</v>
      </c>
    </row>
    <row r="40" spans="1:2">
      <c r="A40" s="9">
        <v>1994</v>
      </c>
      <c r="B40" s="2">
        <v>508152</v>
      </c>
    </row>
    <row r="41" spans="1:2">
      <c r="A41" s="9">
        <v>1995</v>
      </c>
      <c r="B41" s="2">
        <v>327982</v>
      </c>
    </row>
    <row r="42" spans="1:2">
      <c r="A42" s="9">
        <v>1996</v>
      </c>
      <c r="B42" s="2">
        <v>231143</v>
      </c>
    </row>
    <row r="43" spans="1:2">
      <c r="A43" s="9">
        <v>1997</v>
      </c>
      <c r="B43" s="2">
        <v>426326</v>
      </c>
    </row>
    <row r="44" spans="1:2">
      <c r="A44" s="9">
        <v>1998</v>
      </c>
      <c r="B44" s="2">
        <v>455372</v>
      </c>
    </row>
    <row r="45" spans="1:2">
      <c r="A45" s="9">
        <v>1999</v>
      </c>
      <c r="B45" s="2">
        <v>380102</v>
      </c>
    </row>
    <row r="46" spans="1:2">
      <c r="A46" s="9">
        <v>2000</v>
      </c>
      <c r="B46" s="2">
        <v>306945</v>
      </c>
    </row>
    <row r="47" spans="1:2">
      <c r="A47" s="9">
        <v>2001</v>
      </c>
      <c r="B47" s="2">
        <v>176667</v>
      </c>
    </row>
    <row r="48" spans="1:2">
      <c r="A48" s="9">
        <v>2002</v>
      </c>
      <c r="B48" s="2">
        <v>82345</v>
      </c>
    </row>
    <row r="49" spans="1:2">
      <c r="A49" s="9">
        <v>2003</v>
      </c>
      <c r="B49" s="2">
        <v>155666</v>
      </c>
    </row>
    <row r="50" spans="1:2">
      <c r="A50" s="9">
        <v>2004</v>
      </c>
      <c r="B50" s="2">
        <v>311961</v>
      </c>
    </row>
    <row r="51" spans="1:2">
      <c r="A51" s="9">
        <v>2005</v>
      </c>
      <c r="B51" s="2">
        <v>402690</v>
      </c>
    </row>
    <row r="52" spans="1:2">
      <c r="A52" s="9">
        <v>2006</v>
      </c>
      <c r="B52" s="2">
        <v>460478</v>
      </c>
    </row>
    <row r="53" spans="1:2">
      <c r="A53" s="9">
        <v>2007</v>
      </c>
      <c r="B53" s="2">
        <v>564926</v>
      </c>
    </row>
    <row r="54" spans="1:2">
      <c r="A54" s="9">
        <v>2008</v>
      </c>
      <c r="B54" s="2">
        <v>611770</v>
      </c>
    </row>
    <row r="55" spans="1:2">
      <c r="A55" s="9">
        <v>2009</v>
      </c>
      <c r="B55" s="2">
        <v>487142</v>
      </c>
    </row>
    <row r="56" spans="1:2">
      <c r="A56" s="9">
        <v>2010</v>
      </c>
      <c r="B56" s="2">
        <v>698404</v>
      </c>
    </row>
    <row r="57" spans="1:2">
      <c r="A57" s="9">
        <v>2011</v>
      </c>
      <c r="B57" s="2">
        <v>855496</v>
      </c>
    </row>
    <row r="58" spans="1:2">
      <c r="A58" s="9">
        <v>2012</v>
      </c>
      <c r="B58" s="2">
        <v>803118</v>
      </c>
    </row>
    <row r="59" spans="1:2">
      <c r="A59" s="9">
        <v>2013</v>
      </c>
      <c r="B59" s="2">
        <v>931618</v>
      </c>
    </row>
    <row r="60" spans="1:2">
      <c r="A60" s="9">
        <v>2014</v>
      </c>
      <c r="B60" s="2">
        <v>598578</v>
      </c>
    </row>
    <row r="62" spans="1:2" ht="15.75">
      <c r="A62" s="16" t="s">
        <v>21</v>
      </c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5"/>
  <sheetViews>
    <sheetView workbookViewId="0">
      <selection activeCell="F15" sqref="F15"/>
    </sheetView>
  </sheetViews>
  <sheetFormatPr baseColWidth="10" defaultRowHeight="15"/>
  <cols>
    <col min="1" max="1" width="23.5703125" customWidth="1"/>
  </cols>
  <sheetData>
    <row r="1" spans="1:25">
      <c r="A1" s="18" t="s">
        <v>22</v>
      </c>
    </row>
    <row r="5" spans="1:25">
      <c r="A5" t="s">
        <v>23</v>
      </c>
    </row>
    <row r="6" spans="1:25">
      <c r="A6" t="s">
        <v>24</v>
      </c>
      <c r="C6">
        <v>1991</v>
      </c>
      <c r="D6">
        <v>1992</v>
      </c>
      <c r="E6">
        <v>1993</v>
      </c>
      <c r="F6">
        <v>1994</v>
      </c>
      <c r="G6">
        <v>1995</v>
      </c>
      <c r="H6">
        <v>1996</v>
      </c>
      <c r="I6">
        <v>1997</v>
      </c>
      <c r="J6">
        <v>1998</v>
      </c>
      <c r="K6">
        <v>1999</v>
      </c>
      <c r="L6">
        <v>2000</v>
      </c>
      <c r="M6">
        <v>2001</v>
      </c>
      <c r="N6">
        <v>2002</v>
      </c>
      <c r="O6">
        <v>2003</v>
      </c>
      <c r="P6">
        <v>2004</v>
      </c>
      <c r="Q6">
        <v>2005</v>
      </c>
      <c r="R6">
        <v>2006</v>
      </c>
      <c r="S6">
        <v>2007</v>
      </c>
      <c r="T6">
        <v>2008</v>
      </c>
      <c r="U6">
        <v>2009</v>
      </c>
      <c r="V6">
        <v>2010</v>
      </c>
      <c r="W6">
        <v>2011</v>
      </c>
      <c r="X6">
        <v>2012</v>
      </c>
      <c r="Y6">
        <v>2013</v>
      </c>
    </row>
    <row r="7" spans="1:25">
      <c r="A7" s="19" t="s">
        <v>25</v>
      </c>
      <c r="B7" s="20" t="s">
        <v>26</v>
      </c>
      <c r="C7" s="21">
        <v>40.089446962278515</v>
      </c>
      <c r="D7" s="21">
        <v>56.210139490395974</v>
      </c>
      <c r="E7" s="21">
        <v>65.113067615748832</v>
      </c>
      <c r="F7" s="21">
        <v>71.717839184095709</v>
      </c>
      <c r="G7" s="21">
        <v>57.002501760935431</v>
      </c>
      <c r="H7" s="21">
        <v>73.382246859733939</v>
      </c>
      <c r="I7" s="21">
        <v>99.501288654151864</v>
      </c>
      <c r="J7" s="21">
        <v>88.882023420701159</v>
      </c>
      <c r="K7" s="21">
        <v>85.658028435733002</v>
      </c>
      <c r="L7" s="21">
        <v>103.4813176239296</v>
      </c>
      <c r="M7" s="21">
        <v>85.27626491823365</v>
      </c>
      <c r="N7" s="21">
        <v>83.132213198102107</v>
      </c>
      <c r="O7" s="21">
        <v>112.74262238880986</v>
      </c>
      <c r="P7" s="21">
        <v>149.65572322231336</v>
      </c>
      <c r="Q7" s="21">
        <v>148.13328373337347</v>
      </c>
      <c r="R7" s="21">
        <v>164.55977084754065</v>
      </c>
      <c r="S7" s="21">
        <v>159.12436761900909</v>
      </c>
      <c r="T7" s="21">
        <v>125.61876174515311</v>
      </c>
      <c r="U7" s="21">
        <v>114.76621089850886</v>
      </c>
      <c r="V7" s="21">
        <v>161.64255318268889</v>
      </c>
      <c r="W7" s="21">
        <v>177.36784274646999</v>
      </c>
      <c r="X7" s="21">
        <v>156.16656119685896</v>
      </c>
      <c r="Y7" s="21">
        <v>159.36490782775513</v>
      </c>
    </row>
    <row r="8" spans="1:25">
      <c r="A8" s="19" t="s">
        <v>27</v>
      </c>
      <c r="B8" s="20" t="s">
        <v>26</v>
      </c>
      <c r="C8" s="21">
        <v>39.477525067864974</v>
      </c>
      <c r="D8" s="21">
        <v>50.237782594238269</v>
      </c>
      <c r="E8" s="21">
        <v>57.867637442191267</v>
      </c>
      <c r="F8" s="21">
        <v>66.488564095881657</v>
      </c>
      <c r="G8" s="21">
        <v>67.549406940262358</v>
      </c>
      <c r="H8" s="21">
        <v>73.851772387961077</v>
      </c>
      <c r="I8" s="21">
        <v>99.243937365225349</v>
      </c>
      <c r="J8" s="21">
        <v>99.921947936748097</v>
      </c>
      <c r="K8" s="21">
        <v>100.23269767428251</v>
      </c>
      <c r="L8" s="21">
        <v>112.31521916906706</v>
      </c>
      <c r="M8" s="21">
        <v>111.21596323448402</v>
      </c>
      <c r="N8" s="21">
        <v>114.80842625589841</v>
      </c>
      <c r="O8" s="21">
        <v>129.9951331114701</v>
      </c>
      <c r="P8" s="21">
        <v>142.98107139021778</v>
      </c>
      <c r="Q8" s="21">
        <v>150.56243956568969</v>
      </c>
      <c r="R8" s="21">
        <v>162.06253222903717</v>
      </c>
      <c r="S8" s="21">
        <v>157.34164130006238</v>
      </c>
      <c r="T8" s="21">
        <v>130.68370148139215</v>
      </c>
      <c r="U8" s="21">
        <v>131.520051869599</v>
      </c>
      <c r="V8" s="21">
        <v>150.033925965658</v>
      </c>
      <c r="W8" s="21">
        <v>177.22487846211402</v>
      </c>
      <c r="X8" s="21">
        <v>166.51732725656228</v>
      </c>
      <c r="Y8" s="21">
        <v>177.2677356019737</v>
      </c>
    </row>
    <row r="10" spans="1:25">
      <c r="A10" t="s">
        <v>28</v>
      </c>
    </row>
    <row r="11" spans="1:25">
      <c r="A11" s="19" t="s">
        <v>25</v>
      </c>
      <c r="B11" s="20" t="s">
        <v>26</v>
      </c>
      <c r="C11" s="21">
        <v>47.751781090355408</v>
      </c>
      <c r="D11" s="21">
        <v>66.947961549416519</v>
      </c>
      <c r="E11" s="21">
        <v>76.962529548518503</v>
      </c>
      <c r="F11" s="21">
        <v>79.867658455199233</v>
      </c>
      <c r="G11" s="21">
        <v>66.17446328706778</v>
      </c>
      <c r="H11" s="21">
        <v>81.009975507336222</v>
      </c>
      <c r="I11" s="21">
        <v>99.884066565517145</v>
      </c>
      <c r="J11" s="21">
        <v>97.178826695493854</v>
      </c>
      <c r="K11" s="21">
        <v>91.505044201608001</v>
      </c>
      <c r="L11" s="21">
        <v>97.497586864271142</v>
      </c>
      <c r="M11" s="21">
        <v>90.784456903553817</v>
      </c>
      <c r="N11" s="21">
        <v>129.73820111341243</v>
      </c>
      <c r="O11" s="21">
        <v>129.63478604741584</v>
      </c>
      <c r="P11" s="21">
        <v>120.87333151842024</v>
      </c>
      <c r="Q11" s="21">
        <v>116.45893799997485</v>
      </c>
      <c r="R11" s="21">
        <v>115.91777532006051</v>
      </c>
      <c r="S11" s="21">
        <v>108.48802920850946</v>
      </c>
      <c r="T11" s="21">
        <v>107.12167220247744</v>
      </c>
      <c r="U11" s="21">
        <v>102.27471909482497</v>
      </c>
      <c r="V11" s="21">
        <v>125.05368884876776</v>
      </c>
      <c r="W11" s="21">
        <v>144.01379230433579</v>
      </c>
      <c r="X11" s="21">
        <v>132.1553723127378</v>
      </c>
      <c r="Y11" s="21">
        <v>122.19238365981195</v>
      </c>
    </row>
    <row r="12" spans="1:25">
      <c r="A12" s="19" t="s">
        <v>27</v>
      </c>
      <c r="B12" s="20" t="s">
        <v>26</v>
      </c>
      <c r="C12" s="21">
        <v>50.689417581731632</v>
      </c>
      <c r="D12" s="21">
        <v>64.189634848160352</v>
      </c>
      <c r="E12" s="21">
        <v>74.936966691835636</v>
      </c>
      <c r="F12" s="21">
        <v>72.796699185508899</v>
      </c>
      <c r="G12" s="21">
        <v>67.760022041391565</v>
      </c>
      <c r="H12" s="21">
        <v>78.315750783072517</v>
      </c>
      <c r="I12" s="21">
        <v>99.850819345669407</v>
      </c>
      <c r="J12" s="21">
        <v>96.935876411466865</v>
      </c>
      <c r="K12" s="21">
        <v>96.054688395496711</v>
      </c>
      <c r="L12" s="21">
        <v>99.982051260040564</v>
      </c>
      <c r="M12" s="21">
        <v>102.62346192481037</v>
      </c>
      <c r="N12" s="21">
        <v>140.72749083647403</v>
      </c>
      <c r="O12" s="21">
        <v>132.40398536378493</v>
      </c>
      <c r="P12" s="21">
        <v>118.39308981498289</v>
      </c>
      <c r="Q12" s="21">
        <v>116.5496252452586</v>
      </c>
      <c r="R12" s="21">
        <v>117.25471490586125</v>
      </c>
      <c r="S12" s="21">
        <v>111.57872921072236</v>
      </c>
      <c r="T12" s="21">
        <v>113.82335837336764</v>
      </c>
      <c r="U12" s="21">
        <v>120.70841613617415</v>
      </c>
      <c r="V12" s="21">
        <v>133.11117747679185</v>
      </c>
      <c r="W12" s="21">
        <v>163.30582812507714</v>
      </c>
      <c r="X12" s="21">
        <v>154.31703995924579</v>
      </c>
      <c r="Y12" s="21">
        <v>145.48506105816659</v>
      </c>
    </row>
    <row r="15" spans="1:25">
      <c r="A15" s="3" t="s">
        <v>29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A15" sqref="A15"/>
    </sheetView>
  </sheetViews>
  <sheetFormatPr baseColWidth="10" defaultRowHeight="15"/>
  <sheetData>
    <row r="1" spans="1:5" ht="15.75">
      <c r="A1" s="1" t="s">
        <v>30</v>
      </c>
    </row>
    <row r="5" spans="1:5">
      <c r="A5" s="9"/>
      <c r="B5" s="14"/>
      <c r="C5" s="9"/>
      <c r="D5" s="9"/>
      <c r="E5" s="9"/>
    </row>
    <row r="6" spans="1:5">
      <c r="A6" s="22"/>
      <c r="B6" s="22" t="s">
        <v>15</v>
      </c>
      <c r="C6" s="22" t="s">
        <v>16</v>
      </c>
      <c r="D6" s="22" t="s">
        <v>31</v>
      </c>
      <c r="E6" s="22" t="s">
        <v>32</v>
      </c>
    </row>
    <row r="7" spans="1:5">
      <c r="A7" s="22">
        <v>2011</v>
      </c>
      <c r="B7" s="23">
        <v>828771</v>
      </c>
      <c r="C7" s="23">
        <v>506715</v>
      </c>
      <c r="D7" s="23">
        <v>855496</v>
      </c>
      <c r="E7" s="24">
        <f>530701/855496</f>
        <v>0.62034305245144339</v>
      </c>
    </row>
    <row r="8" spans="1:5">
      <c r="A8" s="22">
        <v>2012</v>
      </c>
      <c r="B8" s="23">
        <v>764495</v>
      </c>
      <c r="C8" s="23">
        <v>413472</v>
      </c>
      <c r="D8" s="23">
        <v>803118</v>
      </c>
      <c r="E8" s="24">
        <f>455121/803118</f>
        <v>0.56669256572508653</v>
      </c>
    </row>
    <row r="9" spans="1:5">
      <c r="A9" s="22">
        <v>2013</v>
      </c>
      <c r="B9" s="23">
        <v>791007</v>
      </c>
      <c r="C9" s="23">
        <v>433295</v>
      </c>
      <c r="D9" s="23">
        <v>931618</v>
      </c>
      <c r="E9" s="24">
        <f>573036/931618</f>
        <v>0.61509760438291228</v>
      </c>
    </row>
    <row r="10" spans="1:5">
      <c r="A10" s="22">
        <v>2014</v>
      </c>
      <c r="B10" s="23">
        <v>617329</v>
      </c>
      <c r="C10" s="23">
        <v>357847</v>
      </c>
      <c r="D10" s="23">
        <v>598578</v>
      </c>
      <c r="E10" s="24">
        <f>325973/598578</f>
        <v>0.54457898552903716</v>
      </c>
    </row>
    <row r="11" spans="1:5">
      <c r="A11" s="22"/>
      <c r="B11" s="25">
        <f>B10/B9-1</f>
        <v>-0.21956569284469041</v>
      </c>
      <c r="C11" s="25">
        <f>C10/C9-1</f>
        <v>-0.17412617269989272</v>
      </c>
      <c r="D11" s="25">
        <f>D10/D9-1</f>
        <v>-0.35748557885313503</v>
      </c>
      <c r="E11" s="22"/>
    </row>
    <row r="13" spans="1:5">
      <c r="A13" s="3" t="s">
        <v>33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M22" sqref="M22"/>
    </sheetView>
  </sheetViews>
  <sheetFormatPr baseColWidth="10" defaultRowHeight="15"/>
  <sheetData>
    <row r="1" spans="1:11" ht="15.75">
      <c r="A1" s="8" t="s">
        <v>34</v>
      </c>
    </row>
    <row r="4" spans="1:11" ht="15.75" thickBot="1">
      <c r="C4" s="26" t="s">
        <v>35</v>
      </c>
      <c r="D4" s="26" t="s">
        <v>36</v>
      </c>
      <c r="E4" s="26" t="s">
        <v>37</v>
      </c>
      <c r="F4" s="26" t="s">
        <v>38</v>
      </c>
      <c r="G4" s="26" t="s">
        <v>39</v>
      </c>
      <c r="H4" s="26" t="s">
        <v>40</v>
      </c>
      <c r="I4" s="26" t="s">
        <v>41</v>
      </c>
      <c r="J4" s="27" t="s">
        <v>42</v>
      </c>
      <c r="K4" s="28" t="s">
        <v>43</v>
      </c>
    </row>
    <row r="5" spans="1:11" ht="15.75" thickBot="1">
      <c r="A5" s="29" t="s">
        <v>44</v>
      </c>
      <c r="B5" s="30"/>
      <c r="C5" s="31">
        <v>16.942079</v>
      </c>
      <c r="D5" s="31">
        <v>17.161729000000001</v>
      </c>
      <c r="E5" s="31">
        <v>17.297311000000001</v>
      </c>
      <c r="F5" s="31">
        <v>15.813252</v>
      </c>
      <c r="G5" s="31">
        <v>15.22805</v>
      </c>
      <c r="H5" s="31">
        <v>14.696719999999999</v>
      </c>
      <c r="I5" s="31">
        <v>14.683816</v>
      </c>
      <c r="J5" s="32">
        <v>13.420004</v>
      </c>
      <c r="K5" s="33">
        <v>13.181877999999999</v>
      </c>
    </row>
    <row r="6" spans="1:11">
      <c r="B6" s="34" t="s">
        <v>45</v>
      </c>
      <c r="C6" s="35">
        <v>2.5981830000000001</v>
      </c>
      <c r="D6" s="35">
        <v>2.544165</v>
      </c>
      <c r="E6" s="35">
        <v>2.6291859999999998</v>
      </c>
      <c r="F6" s="35">
        <v>2.6148289999999998</v>
      </c>
      <c r="G6" s="35">
        <v>2.7185990000000002</v>
      </c>
      <c r="H6" s="35">
        <v>2.7088839999999998</v>
      </c>
      <c r="I6" s="36">
        <v>2.687052</v>
      </c>
      <c r="J6" s="36">
        <v>2.331731</v>
      </c>
      <c r="K6" s="37">
        <v>2.2010679999999998</v>
      </c>
    </row>
    <row r="7" spans="1:11">
      <c r="B7" s="34" t="s">
        <v>46</v>
      </c>
      <c r="C7" s="35">
        <v>3.6148859999999998</v>
      </c>
      <c r="D7" s="35">
        <v>3.7723939999999998</v>
      </c>
      <c r="E7" s="35">
        <v>3.4822790000000001</v>
      </c>
      <c r="F7" s="35">
        <v>3.4250389999999999</v>
      </c>
      <c r="G7" s="35">
        <v>4.049353</v>
      </c>
      <c r="H7" s="35">
        <v>3.1984159999999999</v>
      </c>
      <c r="I7" s="36">
        <v>3.508454</v>
      </c>
      <c r="J7" s="36">
        <v>3.394002</v>
      </c>
      <c r="K7" s="37">
        <v>3.2577180000000001</v>
      </c>
    </row>
    <row r="8" spans="1:11">
      <c r="B8" s="34" t="s">
        <v>47</v>
      </c>
      <c r="C8" s="38">
        <v>2.4954360000000002</v>
      </c>
      <c r="D8" s="38">
        <v>2.6063749999999999</v>
      </c>
      <c r="E8" s="38">
        <v>2.7771750000000002</v>
      </c>
      <c r="F8" s="38">
        <v>2.4219179999999998</v>
      </c>
      <c r="G8" s="38">
        <v>2.357443</v>
      </c>
      <c r="H8" s="38">
        <v>2.1641530000000002</v>
      </c>
      <c r="I8" s="39">
        <v>1.942949</v>
      </c>
      <c r="J8" s="36">
        <v>1.5457639999999999</v>
      </c>
      <c r="K8" s="37">
        <v>1.419494</v>
      </c>
    </row>
    <row r="9" spans="1:11">
      <c r="B9" s="40" t="s">
        <v>48</v>
      </c>
      <c r="C9" s="41">
        <v>8.2335740000000008</v>
      </c>
      <c r="D9" s="41">
        <v>8.2387949999999996</v>
      </c>
      <c r="E9" s="41">
        <v>8.408671</v>
      </c>
      <c r="F9" s="41">
        <v>7.3514660000000003</v>
      </c>
      <c r="G9" s="41">
        <v>6.1026550000000004</v>
      </c>
      <c r="H9" s="41">
        <v>6.625267</v>
      </c>
      <c r="I9" s="41">
        <v>6.5453609999999998</v>
      </c>
      <c r="J9" s="41">
        <v>6.1485070000000004</v>
      </c>
      <c r="K9" s="41">
        <v>6.303598</v>
      </c>
    </row>
    <row r="10" spans="1:11">
      <c r="A10" s="42" t="s">
        <v>49</v>
      </c>
      <c r="B10" s="34"/>
      <c r="C10" s="36">
        <v>1.8066249999999999</v>
      </c>
      <c r="D10" s="36">
        <v>2.2448399999999999</v>
      </c>
      <c r="E10" s="36">
        <v>2.8980320000000002</v>
      </c>
      <c r="F10" s="36">
        <v>3.2223459999999999</v>
      </c>
      <c r="G10" s="36">
        <v>1.5974569999999999</v>
      </c>
      <c r="H10" s="36">
        <v>2.107135</v>
      </c>
      <c r="I10" s="36">
        <v>2.9016120000000001</v>
      </c>
      <c r="J10" s="36">
        <v>3.1415510000000002</v>
      </c>
      <c r="K10" s="37">
        <v>2.9504830000000002</v>
      </c>
    </row>
    <row r="11" spans="1:11">
      <c r="A11" s="43" t="s">
        <v>50</v>
      </c>
      <c r="B11" s="44"/>
      <c r="C11" s="45">
        <v>1.630142</v>
      </c>
      <c r="D11" s="45">
        <v>1.6660079999999999</v>
      </c>
      <c r="E11" s="45">
        <v>1.690345</v>
      </c>
      <c r="F11" s="45">
        <v>1.673522</v>
      </c>
      <c r="G11" s="45">
        <v>1.482232</v>
      </c>
      <c r="H11" s="45">
        <v>1.583388</v>
      </c>
      <c r="I11" s="46">
        <v>1.6202209999999999</v>
      </c>
      <c r="J11" s="46">
        <v>1.716178</v>
      </c>
      <c r="K11" s="47">
        <v>1.77986</v>
      </c>
    </row>
    <row r="12" spans="1:11">
      <c r="A12" s="42" t="s">
        <v>51</v>
      </c>
      <c r="B12" s="34"/>
      <c r="C12" s="35">
        <v>1.1685080000000001</v>
      </c>
      <c r="D12" s="35">
        <v>1.1840349999999999</v>
      </c>
      <c r="E12" s="35">
        <v>1.150819</v>
      </c>
      <c r="F12" s="35">
        <v>1.0737639999999999</v>
      </c>
      <c r="G12" s="35">
        <v>0.77575099999999997</v>
      </c>
      <c r="H12" s="35">
        <v>0.84835400000000005</v>
      </c>
      <c r="I12" s="36">
        <v>0.93677999999999995</v>
      </c>
      <c r="J12" s="36">
        <v>1.0245740000000001</v>
      </c>
      <c r="K12" s="37">
        <v>1.1005419999999999</v>
      </c>
    </row>
    <row r="13" spans="1:11" ht="15.75" thickBot="1">
      <c r="A13" s="42" t="s">
        <v>52</v>
      </c>
      <c r="B13" s="34"/>
      <c r="C13" s="35">
        <v>17.444329</v>
      </c>
      <c r="D13" s="35">
        <v>17.048981000000001</v>
      </c>
      <c r="E13" s="35">
        <v>16.460315000000001</v>
      </c>
      <c r="F13" s="35">
        <v>13.493164999999999</v>
      </c>
      <c r="G13" s="35">
        <v>10.601368000000001</v>
      </c>
      <c r="H13" s="35">
        <v>11.772219</v>
      </c>
      <c r="I13" s="36">
        <v>13.040613</v>
      </c>
      <c r="J13" s="36">
        <v>14.785936</v>
      </c>
      <c r="K13" s="37">
        <v>15.883969</v>
      </c>
    </row>
    <row r="14" spans="1:11" ht="15.75" thickBot="1">
      <c r="A14" s="29" t="s">
        <v>53</v>
      </c>
      <c r="B14" s="30"/>
      <c r="C14" s="31">
        <v>3.0699879999999999</v>
      </c>
      <c r="D14" s="31">
        <v>3.4328949999999998</v>
      </c>
      <c r="E14" s="31">
        <v>4.2958550000000004</v>
      </c>
      <c r="F14" s="31">
        <v>4.6553630000000004</v>
      </c>
      <c r="G14" s="31">
        <v>4.6544650000000001</v>
      </c>
      <c r="H14" s="31">
        <v>5.4791639999999999</v>
      </c>
      <c r="I14" s="31">
        <v>5.9429309999999997</v>
      </c>
      <c r="J14" s="48">
        <v>6.1463409999999996</v>
      </c>
      <c r="K14" s="49">
        <v>6.2394319999999999</v>
      </c>
    </row>
    <row r="15" spans="1:11">
      <c r="A15" s="50" t="s">
        <v>54</v>
      </c>
      <c r="C15" s="51">
        <v>2.1206330000000002</v>
      </c>
      <c r="D15" s="51">
        <v>2.3956580000000001</v>
      </c>
      <c r="E15" s="51">
        <v>3.0547749999999998</v>
      </c>
      <c r="F15" s="51">
        <v>3.47</v>
      </c>
      <c r="G15" s="51">
        <v>3.7020339999999998</v>
      </c>
      <c r="H15" s="51">
        <v>4.2524680000000004</v>
      </c>
      <c r="I15" s="51">
        <v>4.5791040000000001</v>
      </c>
      <c r="J15" s="51">
        <v>4.7400969999999996</v>
      </c>
      <c r="K15" s="51">
        <v>4.8235279999999996</v>
      </c>
    </row>
    <row r="16" spans="1:11">
      <c r="B16" s="52" t="s">
        <v>5</v>
      </c>
      <c r="C16" s="36">
        <v>0.380189</v>
      </c>
      <c r="D16" s="36">
        <v>0.44141999999999998</v>
      </c>
      <c r="E16" s="36">
        <v>0.55854700000000002</v>
      </c>
      <c r="F16" s="36">
        <v>0.59994999999999998</v>
      </c>
      <c r="G16" s="36">
        <v>0.50779399999999997</v>
      </c>
      <c r="H16" s="36">
        <v>0.65240200000000004</v>
      </c>
      <c r="I16" s="36">
        <v>0.84685100000000002</v>
      </c>
      <c r="J16" s="36">
        <v>0.83202600000000004</v>
      </c>
      <c r="K16" s="37">
        <v>0.94885799999999998</v>
      </c>
    </row>
    <row r="17" spans="1:11" ht="15.75" thickBot="1">
      <c r="B17" s="52" t="s">
        <v>4</v>
      </c>
      <c r="C17" s="36">
        <v>1.7146440000000001</v>
      </c>
      <c r="D17" s="36">
        <v>1.927738</v>
      </c>
      <c r="E17" s="36">
        <v>2.4627279999999998</v>
      </c>
      <c r="F17" s="36">
        <v>2.8203499999999999</v>
      </c>
      <c r="G17" s="36">
        <v>3.1412399999999998</v>
      </c>
      <c r="H17" s="36">
        <v>3.515066</v>
      </c>
      <c r="I17" s="36">
        <v>3.6332529999999998</v>
      </c>
      <c r="J17" s="36">
        <v>3.8020710000000002</v>
      </c>
      <c r="K17" s="37">
        <v>3.7673700000000001</v>
      </c>
    </row>
    <row r="18" spans="1:11" ht="15.75" thickBot="1">
      <c r="A18" s="29" t="s">
        <v>55</v>
      </c>
      <c r="B18" s="30"/>
      <c r="C18" s="31">
        <v>20.437961600000001</v>
      </c>
      <c r="D18" s="31">
        <v>21.851979800000002</v>
      </c>
      <c r="E18" s="31">
        <v>23.6205672</v>
      </c>
      <c r="F18" s="31">
        <v>24.252051000000002</v>
      </c>
      <c r="G18" s="31">
        <v>28.255489000000001</v>
      </c>
      <c r="H18" s="31">
        <v>35.128757</v>
      </c>
      <c r="I18" s="31">
        <v>35.337910999999998</v>
      </c>
      <c r="J18" s="48">
        <v>38.228304999999999</v>
      </c>
      <c r="K18" s="49">
        <v>40.454476999999997</v>
      </c>
    </row>
    <row r="19" spans="1:11">
      <c r="A19" s="53" t="s">
        <v>56</v>
      </c>
      <c r="B19" s="53"/>
      <c r="C19" s="36">
        <v>5.7581889999999998</v>
      </c>
      <c r="D19" s="36">
        <v>7.2159719999999998</v>
      </c>
      <c r="E19" s="36">
        <v>8.7915279999999996</v>
      </c>
      <c r="F19" s="36">
        <v>9.3805019999999999</v>
      </c>
      <c r="G19" s="36">
        <v>13.644793999999999</v>
      </c>
      <c r="H19" s="36">
        <v>18.061935999999999</v>
      </c>
      <c r="I19" s="36">
        <v>18.505113999999999</v>
      </c>
      <c r="J19" s="36">
        <v>19.306435</v>
      </c>
      <c r="K19" s="37">
        <v>21.984100000000002</v>
      </c>
    </row>
    <row r="20" spans="1:11">
      <c r="A20" s="53" t="s">
        <v>57</v>
      </c>
      <c r="B20" s="53"/>
      <c r="C20" s="36">
        <v>1.440455</v>
      </c>
      <c r="D20" s="36">
        <v>1.7508919999999999</v>
      </c>
      <c r="E20" s="36">
        <v>1.9937210000000001</v>
      </c>
      <c r="F20" s="36">
        <v>1.983071</v>
      </c>
      <c r="G20" s="36">
        <v>2.2662689999999999</v>
      </c>
      <c r="H20" s="36">
        <v>3.0403899999999999</v>
      </c>
      <c r="I20" s="36">
        <v>3.2877369999999999</v>
      </c>
      <c r="J20" s="54">
        <v>3.5955080000000001</v>
      </c>
      <c r="K20" s="55">
        <v>3.241209</v>
      </c>
    </row>
    <row r="21" spans="1:11">
      <c r="A21" s="53" t="s">
        <v>2</v>
      </c>
      <c r="B21" s="53"/>
      <c r="C21" s="36">
        <v>5.8520339999999997</v>
      </c>
      <c r="D21" s="36">
        <v>5.7395199999999997</v>
      </c>
      <c r="E21" s="36">
        <v>5.3091999999999997</v>
      </c>
      <c r="F21" s="36">
        <v>5.0822329999999996</v>
      </c>
      <c r="G21" s="36">
        <v>4.6093330000000003</v>
      </c>
      <c r="H21" s="36">
        <v>4.9561479999999998</v>
      </c>
      <c r="I21" s="36">
        <v>4.2102240000000002</v>
      </c>
      <c r="J21" s="54">
        <v>5.3697210000000002</v>
      </c>
      <c r="K21" s="55">
        <v>5.3755129999999998</v>
      </c>
    </row>
    <row r="22" spans="1:11" ht="15.75" thickBot="1">
      <c r="A22" s="53" t="s">
        <v>58</v>
      </c>
      <c r="B22" s="53"/>
      <c r="C22" s="36">
        <v>1.1704950000000001</v>
      </c>
      <c r="D22" s="36">
        <v>1.205713</v>
      </c>
      <c r="E22" s="36">
        <v>1.273253</v>
      </c>
      <c r="F22" s="36">
        <v>1.2161249999999999</v>
      </c>
      <c r="G22" s="36">
        <v>1.453875</v>
      </c>
      <c r="H22" s="36">
        <v>1.56595</v>
      </c>
      <c r="I22" s="36">
        <v>1.5870949999999999</v>
      </c>
      <c r="J22" s="54">
        <v>1.5622290000000001</v>
      </c>
      <c r="K22" s="55">
        <v>1.5435639999999999</v>
      </c>
    </row>
    <row r="23" spans="1:11" ht="15.75" thickBot="1">
      <c r="A23" s="29" t="s">
        <v>59</v>
      </c>
      <c r="B23" s="30"/>
      <c r="C23" s="31">
        <v>1.1273489999999999</v>
      </c>
      <c r="D23" s="31">
        <v>1.328314</v>
      </c>
      <c r="E23" s="31">
        <v>1.340152</v>
      </c>
      <c r="F23" s="31">
        <v>1.278762</v>
      </c>
      <c r="G23" s="31">
        <v>1.181065</v>
      </c>
      <c r="H23" s="31">
        <v>1.273898</v>
      </c>
      <c r="I23" s="31">
        <v>1.4727380000000001</v>
      </c>
      <c r="J23" s="48">
        <v>1.5994930000000001</v>
      </c>
      <c r="K23" s="49">
        <v>1.6530579999999999</v>
      </c>
    </row>
    <row r="24" spans="1:11">
      <c r="A24" s="50" t="s">
        <v>60</v>
      </c>
      <c r="B24" s="56"/>
      <c r="C24" s="57">
        <v>4.137238</v>
      </c>
      <c r="D24" s="57">
        <v>4.7005059999999999</v>
      </c>
      <c r="E24" s="57">
        <v>5.7079000000000004</v>
      </c>
      <c r="F24" s="57">
        <v>6.0574870000000001</v>
      </c>
      <c r="G24" s="57">
        <v>3.4161130000000002</v>
      </c>
      <c r="H24" s="57">
        <v>4.1115820000000003</v>
      </c>
      <c r="I24" s="57">
        <v>5.0559450000000004</v>
      </c>
      <c r="J24" s="57">
        <v>5.24587</v>
      </c>
      <c r="K24" s="57">
        <v>5.100587</v>
      </c>
    </row>
    <row r="25" spans="1:11" ht="15.75" thickBot="1"/>
    <row r="26" spans="1:11" ht="15.75" thickBot="1">
      <c r="A26" s="29" t="s">
        <v>61</v>
      </c>
      <c r="B26" s="30"/>
      <c r="C26" s="58">
        <v>65.957594600000007</v>
      </c>
      <c r="D26" s="58">
        <v>68.374447799999999</v>
      </c>
      <c r="E26" s="58">
        <v>71.563264200000006</v>
      </c>
      <c r="F26" s="58">
        <v>68.297365999999997</v>
      </c>
      <c r="G26" s="58">
        <v>65.594532999999998</v>
      </c>
      <c r="H26" s="58">
        <v>74.894081999999997</v>
      </c>
      <c r="I26" s="58">
        <v>78.090954999999994</v>
      </c>
      <c r="J26" s="49">
        <v>82.166701000000003</v>
      </c>
      <c r="K26" s="49">
        <v>85.393803000000005</v>
      </c>
    </row>
    <row r="28" spans="1:11">
      <c r="A28" t="s">
        <v>62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26"/>
  <sheetViews>
    <sheetView workbookViewId="0">
      <selection activeCell="A26" sqref="A26"/>
    </sheetView>
  </sheetViews>
  <sheetFormatPr baseColWidth="10" defaultRowHeight="15"/>
  <sheetData>
    <row r="1" spans="1:3" ht="15.75">
      <c r="A1" s="8" t="s">
        <v>63</v>
      </c>
    </row>
    <row r="4" spans="1:3">
      <c r="B4" s="59" t="s">
        <v>56</v>
      </c>
      <c r="C4" s="60">
        <v>22.116824999999999</v>
      </c>
    </row>
    <row r="5" spans="1:3">
      <c r="B5" s="60" t="s">
        <v>64</v>
      </c>
      <c r="C5" s="59">
        <v>11.066432000000001</v>
      </c>
    </row>
    <row r="6" spans="1:3">
      <c r="B6" s="59" t="s">
        <v>2</v>
      </c>
      <c r="C6" s="59">
        <v>9.6301810000000003</v>
      </c>
    </row>
    <row r="7" spans="1:3">
      <c r="B7" s="60" t="s">
        <v>65</v>
      </c>
      <c r="C7" s="59">
        <v>5.7182219999999999</v>
      </c>
    </row>
    <row r="8" spans="1:3">
      <c r="B8" s="59" t="s">
        <v>66</v>
      </c>
      <c r="C8" s="59">
        <v>4.5214290000000004</v>
      </c>
    </row>
    <row r="9" spans="1:3">
      <c r="B9" s="60" t="s">
        <v>57</v>
      </c>
      <c r="C9" s="59">
        <v>3.880938</v>
      </c>
    </row>
    <row r="10" spans="1:3">
      <c r="B10" s="59" t="s">
        <v>4</v>
      </c>
      <c r="C10" s="60">
        <v>3.71238</v>
      </c>
    </row>
    <row r="11" spans="1:3">
      <c r="B11" s="60" t="s">
        <v>51</v>
      </c>
      <c r="C11" s="59">
        <v>3.0523950000000002</v>
      </c>
    </row>
    <row r="12" spans="1:3">
      <c r="B12" s="59" t="s">
        <v>67</v>
      </c>
      <c r="C12" s="59">
        <v>2.4570569999999998</v>
      </c>
    </row>
    <row r="13" spans="1:3">
      <c r="B13" s="60" t="s">
        <v>50</v>
      </c>
      <c r="C13" s="59">
        <v>2.3798059999999999</v>
      </c>
    </row>
    <row r="14" spans="1:3">
      <c r="B14" s="59" t="s">
        <v>49</v>
      </c>
      <c r="C14" s="60">
        <v>2.1753110000000002</v>
      </c>
    </row>
    <row r="15" spans="1:3">
      <c r="B15" s="60" t="s">
        <v>68</v>
      </c>
      <c r="C15" s="60">
        <v>2.163338</v>
      </c>
    </row>
    <row r="16" spans="1:3">
      <c r="B16" s="59" t="s">
        <v>3</v>
      </c>
      <c r="C16" s="60">
        <v>1.74</v>
      </c>
    </row>
    <row r="17" spans="1:3">
      <c r="B17" s="60" t="s">
        <v>69</v>
      </c>
      <c r="C17" s="60">
        <v>1.597872</v>
      </c>
    </row>
    <row r="18" spans="1:3">
      <c r="B18" s="59" t="s">
        <v>70</v>
      </c>
      <c r="C18" s="60">
        <v>1.2063680000000001</v>
      </c>
    </row>
    <row r="19" spans="1:3">
      <c r="B19" s="60" t="s">
        <v>71</v>
      </c>
      <c r="C19" s="59">
        <v>1.1329309999999999</v>
      </c>
    </row>
    <row r="20" spans="1:3">
      <c r="B20" s="59" t="s">
        <v>72</v>
      </c>
      <c r="C20" s="60">
        <v>1.125534</v>
      </c>
    </row>
    <row r="21" spans="1:3">
      <c r="B21" s="60" t="s">
        <v>73</v>
      </c>
      <c r="C21" s="60">
        <v>0.97499999999999998</v>
      </c>
    </row>
    <row r="22" spans="1:3">
      <c r="B22" s="59" t="s">
        <v>5</v>
      </c>
      <c r="C22" s="60">
        <v>0.79100700000000002</v>
      </c>
    </row>
    <row r="23" spans="1:3">
      <c r="B23" s="60" t="s">
        <v>74</v>
      </c>
      <c r="C23" s="59">
        <v>0.74368000000000001</v>
      </c>
    </row>
    <row r="26" spans="1:3">
      <c r="A26" s="13" t="s">
        <v>75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7"/>
  <sheetViews>
    <sheetView workbookViewId="0">
      <selection activeCell="G24" sqref="G24"/>
    </sheetView>
  </sheetViews>
  <sheetFormatPr baseColWidth="10" defaultRowHeight="15"/>
  <sheetData>
    <row r="1" spans="1:6" ht="15.75">
      <c r="A1" s="8" t="s">
        <v>76</v>
      </c>
    </row>
    <row r="4" spans="1:6">
      <c r="A4" s="61">
        <v>2012</v>
      </c>
      <c r="B4" s="61" t="s">
        <v>77</v>
      </c>
      <c r="C4" s="61" t="s">
        <v>78</v>
      </c>
      <c r="D4" s="61" t="s">
        <v>79</v>
      </c>
      <c r="E4" s="61" t="s">
        <v>80</v>
      </c>
      <c r="F4" s="61" t="s">
        <v>81</v>
      </c>
    </row>
    <row r="5" spans="1:6">
      <c r="A5" s="61" t="s">
        <v>64</v>
      </c>
      <c r="B5" s="62">
        <v>2106.308</v>
      </c>
      <c r="C5" s="62">
        <v>0</v>
      </c>
      <c r="D5" s="62">
        <v>1984.6420000000001</v>
      </c>
      <c r="E5" s="62">
        <v>1201.364</v>
      </c>
      <c r="F5" s="62">
        <v>0</v>
      </c>
    </row>
    <row r="6" spans="1:6">
      <c r="A6" s="61" t="s">
        <v>65</v>
      </c>
      <c r="B6" s="62">
        <v>694.00400000000002</v>
      </c>
      <c r="C6" s="62">
        <v>2385.1149999999998</v>
      </c>
      <c r="D6" s="62">
        <v>387.52499999999998</v>
      </c>
      <c r="E6" s="62">
        <v>0</v>
      </c>
      <c r="F6" s="62">
        <v>0</v>
      </c>
    </row>
    <row r="7" spans="1:6">
      <c r="A7" s="61" t="s">
        <v>56</v>
      </c>
      <c r="B7" s="62">
        <v>472.59100000000001</v>
      </c>
      <c r="C7" s="62">
        <v>1692.5170000000001</v>
      </c>
      <c r="D7" s="62">
        <v>1471.3969999999999</v>
      </c>
      <c r="E7" s="62">
        <v>749.20600000000002</v>
      </c>
      <c r="F7" s="62">
        <v>440.411</v>
      </c>
    </row>
    <row r="8" spans="1:6">
      <c r="A8" s="61" t="s">
        <v>2</v>
      </c>
      <c r="B8" s="62">
        <v>0</v>
      </c>
      <c r="C8" s="62">
        <v>0</v>
      </c>
      <c r="D8" s="62">
        <v>0</v>
      </c>
      <c r="E8" s="62">
        <v>4168.4260000000004</v>
      </c>
      <c r="F8" s="62">
        <v>42.088999999999999</v>
      </c>
    </row>
    <row r="9" spans="1:6">
      <c r="A9" s="61" t="s">
        <v>4</v>
      </c>
      <c r="B9" s="62">
        <v>271.20699999999999</v>
      </c>
      <c r="C9" s="62">
        <v>825.82</v>
      </c>
      <c r="D9" s="62">
        <v>615.54999999999995</v>
      </c>
      <c r="E9" s="62">
        <v>82.501999999999995</v>
      </c>
      <c r="F9" s="62">
        <v>100.79900000000001</v>
      </c>
    </row>
    <row r="10" spans="1:6">
      <c r="A10" s="61" t="s">
        <v>5</v>
      </c>
      <c r="B10" s="62">
        <v>89.072000000000003</v>
      </c>
      <c r="C10" s="62">
        <v>87.128</v>
      </c>
      <c r="D10" s="62">
        <v>128.501</v>
      </c>
      <c r="E10" s="62">
        <v>92.590999999999994</v>
      </c>
      <c r="F10" s="62">
        <v>129.57</v>
      </c>
    </row>
    <row r="11" spans="1:6">
      <c r="A11" s="61" t="s">
        <v>82</v>
      </c>
      <c r="B11" s="62">
        <v>0</v>
      </c>
      <c r="C11" s="62">
        <v>0</v>
      </c>
      <c r="D11" s="62">
        <v>775.06899999999996</v>
      </c>
      <c r="E11" s="62">
        <v>150.01499999999999</v>
      </c>
      <c r="F11" s="62">
        <v>0</v>
      </c>
    </row>
    <row r="12" spans="1:6">
      <c r="A12" s="61" t="s">
        <v>51</v>
      </c>
      <c r="B12" s="62">
        <v>444.42500000000001</v>
      </c>
      <c r="C12" s="62">
        <v>428.40100000000001</v>
      </c>
      <c r="D12" s="62">
        <v>569.601</v>
      </c>
      <c r="E12" s="62">
        <v>55.676000000000002</v>
      </c>
      <c r="F12" s="62">
        <v>0</v>
      </c>
    </row>
    <row r="13" spans="1:6">
      <c r="A13" s="61" t="s">
        <v>3</v>
      </c>
      <c r="B13" s="62">
        <v>0</v>
      </c>
      <c r="C13" s="62">
        <v>0.04</v>
      </c>
      <c r="D13" s="62">
        <v>0</v>
      </c>
      <c r="E13" s="62">
        <v>200.80600000000001</v>
      </c>
      <c r="F13" s="62">
        <v>1114.3969999999999</v>
      </c>
    </row>
    <row r="14" spans="1:6">
      <c r="A14" s="61">
        <v>2012</v>
      </c>
      <c r="B14" s="61"/>
      <c r="C14" s="61"/>
      <c r="D14" s="61"/>
      <c r="E14" s="61"/>
      <c r="F14" s="61"/>
    </row>
    <row r="17" spans="1:1">
      <c r="A17" t="s">
        <v>83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</vt:i4>
      </vt:variant>
    </vt:vector>
  </HeadingPairs>
  <TitlesOfParts>
    <vt:vector size="18" baseType="lpstr">
      <vt:lpstr>Gráfico 1</vt:lpstr>
      <vt:lpstr>Gráfico 2</vt:lpstr>
      <vt:lpstr>Gráfico 3</vt:lpstr>
      <vt:lpstr>Gráfico 4</vt:lpstr>
      <vt:lpstr>Gráfico 5</vt:lpstr>
      <vt:lpstr>Gráfico 6</vt:lpstr>
      <vt:lpstr>Gráfico 7</vt:lpstr>
      <vt:lpstr>Gráfico 8</vt:lpstr>
      <vt:lpstr>Gráfico 9</vt:lpstr>
      <vt:lpstr>Gráfico 9b</vt:lpstr>
      <vt:lpstr>Gráfico 10 y 10b</vt:lpstr>
      <vt:lpstr>Gráfico 11</vt:lpstr>
      <vt:lpstr>Gráfico 12</vt:lpstr>
      <vt:lpstr>Gráfico 13</vt:lpstr>
      <vt:lpstr>Gráfico 14</vt:lpstr>
      <vt:lpstr>Gráfico 15</vt:lpstr>
      <vt:lpstr>Gráfico 16</vt:lpstr>
      <vt:lpstr>'Gráfico 12'!_ftn1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2015-02-08T06:12:01Z</dcterms:created>
  <dcterms:modified xsi:type="dcterms:W3CDTF">2015-11-23T16:49:14Z</dcterms:modified>
</cp:coreProperties>
</file>